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am\Desktop\"/>
    </mc:Choice>
  </mc:AlternateContent>
  <xr:revisionPtr revIDLastSave="0" documentId="13_ncr:1_{5586EF86-A927-4752-B789-FFBFFB334E4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81029"/>
</workbook>
</file>

<file path=xl/calcChain.xml><?xml version="1.0" encoding="utf-8"?>
<calcChain xmlns="http://schemas.openxmlformats.org/spreadsheetml/2006/main">
  <c r="E446" i="1" l="1"/>
  <c r="G139" i="1"/>
  <c r="G140" i="1"/>
  <c r="F138" i="1"/>
  <c r="G138" i="1" s="1"/>
  <c r="F137" i="1"/>
  <c r="G137" i="1" s="1"/>
  <c r="F115" i="1"/>
  <c r="F227" i="1" l="1"/>
  <c r="G227" i="1" s="1"/>
  <c r="F219" i="1"/>
  <c r="G219" i="1" s="1"/>
  <c r="F170" i="1"/>
  <c r="G170" i="1" s="1"/>
  <c r="F169" i="1"/>
  <c r="G169" i="1" s="1"/>
  <c r="F181" i="1"/>
  <c r="G181" i="1" s="1"/>
  <c r="F180" i="1"/>
  <c r="G180" i="1" s="1"/>
  <c r="F215" i="1" l="1"/>
  <c r="F235" i="1"/>
  <c r="G235" i="1" s="1"/>
  <c r="G345" i="1" l="1"/>
  <c r="G344" i="1"/>
  <c r="G343" i="1"/>
  <c r="G342" i="1"/>
  <c r="G341" i="1"/>
  <c r="G340" i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G324" i="1" l="1"/>
  <c r="B173" i="1"/>
  <c r="C299" i="1" l="1"/>
  <c r="C422" i="1"/>
  <c r="C411" i="1"/>
  <c r="F421" i="1"/>
  <c r="G421" i="1" s="1"/>
  <c r="F420" i="1"/>
  <c r="G420" i="1" s="1"/>
  <c r="F419" i="1"/>
  <c r="G419" i="1" s="1"/>
  <c r="F418" i="1"/>
  <c r="G418" i="1" s="1"/>
  <c r="G417" i="1"/>
  <c r="F417" i="1"/>
  <c r="G422" i="1" l="1"/>
  <c r="F229" i="1"/>
  <c r="G229" i="1" s="1"/>
  <c r="F148" i="1"/>
  <c r="G148" i="1" s="1"/>
  <c r="F147" i="1"/>
  <c r="G147" i="1" s="1"/>
  <c r="F146" i="1"/>
  <c r="G146" i="1" s="1"/>
  <c r="F100" i="1" l="1"/>
  <c r="E448" i="1" l="1"/>
  <c r="F230" i="1"/>
  <c r="G230" i="1" s="1"/>
  <c r="F410" i="1"/>
  <c r="G410" i="1" s="1"/>
  <c r="B122" i="1"/>
  <c r="F194" i="1"/>
  <c r="G194" i="1" s="1"/>
  <c r="F192" i="1"/>
  <c r="G192" i="1" s="1"/>
  <c r="B182" i="1"/>
  <c r="F298" i="1"/>
  <c r="G298" i="1" s="1"/>
  <c r="F297" i="1"/>
  <c r="G297" i="1" s="1"/>
  <c r="F272" i="1"/>
  <c r="G272" i="1" s="1"/>
  <c r="F271" i="1"/>
  <c r="G271" i="1" s="1"/>
  <c r="F179" i="1"/>
  <c r="G179" i="1" s="1"/>
  <c r="F178" i="1"/>
  <c r="G178" i="1" s="1"/>
  <c r="F226" i="1"/>
  <c r="G226" i="1" s="1"/>
  <c r="F193" i="1"/>
  <c r="G193" i="1" s="1"/>
  <c r="G273" i="1"/>
  <c r="F403" i="1"/>
  <c r="G403" i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225" i="1"/>
  <c r="G225" i="1" s="1"/>
  <c r="F177" i="1"/>
  <c r="G177" i="1" s="1"/>
  <c r="F176" i="1"/>
  <c r="G176" i="1" s="1"/>
  <c r="F368" i="1"/>
  <c r="G368" i="1" s="1"/>
  <c r="F369" i="1"/>
  <c r="G369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234" i="1"/>
  <c r="G234" i="1" s="1"/>
  <c r="F231" i="1"/>
  <c r="G231" i="1" s="1"/>
  <c r="G347" i="1"/>
  <c r="G346" i="1"/>
  <c r="G374" i="1"/>
  <c r="G427" i="1"/>
  <c r="G428" i="1" s="1"/>
  <c r="F190" i="1"/>
  <c r="G190" i="1" s="1"/>
  <c r="F189" i="1"/>
  <c r="G189" i="1" s="1"/>
  <c r="C370" i="1"/>
  <c r="F265" i="1"/>
  <c r="G265" i="1" s="1"/>
  <c r="F119" i="1"/>
  <c r="G119" i="1" s="1"/>
  <c r="F118" i="1"/>
  <c r="G118" i="1" s="1"/>
  <c r="F117" i="1"/>
  <c r="G117" i="1" s="1"/>
  <c r="F311" i="1"/>
  <c r="G311" i="1" s="1"/>
  <c r="F310" i="1"/>
  <c r="G310" i="1" s="1"/>
  <c r="F309" i="1"/>
  <c r="G309" i="1" s="1"/>
  <c r="F308" i="1"/>
  <c r="G308" i="1" s="1"/>
  <c r="F307" i="1"/>
  <c r="G307" i="1" s="1"/>
  <c r="F296" i="1"/>
  <c r="G296" i="1" s="1"/>
  <c r="F295" i="1"/>
  <c r="G295" i="1" s="1"/>
  <c r="F291" i="1"/>
  <c r="G291" i="1" s="1"/>
  <c r="F290" i="1"/>
  <c r="G290" i="1" s="1"/>
  <c r="F294" i="1"/>
  <c r="G294" i="1" s="1"/>
  <c r="F293" i="1"/>
  <c r="G293" i="1" s="1"/>
  <c r="F292" i="1"/>
  <c r="G292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C274" i="1"/>
  <c r="F270" i="1"/>
  <c r="G270" i="1" s="1"/>
  <c r="F269" i="1"/>
  <c r="G269" i="1" s="1"/>
  <c r="F268" i="1"/>
  <c r="G268" i="1" s="1"/>
  <c r="F267" i="1"/>
  <c r="G267" i="1" s="1"/>
  <c r="F266" i="1"/>
  <c r="G266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24" i="1"/>
  <c r="G224" i="1" s="1"/>
  <c r="F121" i="1"/>
  <c r="G121" i="1" s="1"/>
  <c r="F120" i="1"/>
  <c r="G120" i="1" s="1"/>
  <c r="F223" i="1"/>
  <c r="G223" i="1" s="1"/>
  <c r="F207" i="1"/>
  <c r="G207" i="1" s="1"/>
  <c r="F208" i="1"/>
  <c r="F150" i="1"/>
  <c r="G150" i="1" s="1"/>
  <c r="F149" i="1"/>
  <c r="G149" i="1" s="1"/>
  <c r="B141" i="1"/>
  <c r="F130" i="1"/>
  <c r="G130" i="1" s="1"/>
  <c r="F129" i="1"/>
  <c r="G129" i="1" s="1"/>
  <c r="F126" i="1"/>
  <c r="G126" i="1" s="1"/>
  <c r="F125" i="1"/>
  <c r="G125" i="1" s="1"/>
  <c r="F213" i="1"/>
  <c r="G213" i="1" s="1"/>
  <c r="G215" i="1"/>
  <c r="F216" i="1"/>
  <c r="G216" i="1" s="1"/>
  <c r="F217" i="1"/>
  <c r="G217" i="1" s="1"/>
  <c r="F218" i="1"/>
  <c r="G218" i="1" s="1"/>
  <c r="F214" i="1"/>
  <c r="G214" i="1" s="1"/>
  <c r="F220" i="1"/>
  <c r="G220" i="1" s="1"/>
  <c r="F221" i="1"/>
  <c r="G221" i="1" s="1"/>
  <c r="F222" i="1"/>
  <c r="G222" i="1" s="1"/>
  <c r="F228" i="1"/>
  <c r="G228" i="1" s="1"/>
  <c r="F232" i="1"/>
  <c r="G232" i="1" s="1"/>
  <c r="F233" i="1"/>
  <c r="G233" i="1" s="1"/>
  <c r="F209" i="1"/>
  <c r="G209" i="1" s="1"/>
  <c r="F210" i="1"/>
  <c r="G210" i="1" s="1"/>
  <c r="F211" i="1"/>
  <c r="G211" i="1" s="1"/>
  <c r="F212" i="1"/>
  <c r="G212" i="1" s="1"/>
  <c r="G208" i="1"/>
  <c r="B195" i="1"/>
  <c r="F191" i="1"/>
  <c r="G191" i="1" s="1"/>
  <c r="F188" i="1"/>
  <c r="G188" i="1" s="1"/>
  <c r="F187" i="1"/>
  <c r="G187" i="1" s="1"/>
  <c r="F186" i="1"/>
  <c r="G186" i="1" s="1"/>
  <c r="F185" i="1"/>
  <c r="G185" i="1" s="1"/>
  <c r="F172" i="1"/>
  <c r="G172" i="1" s="1"/>
  <c r="F171" i="1"/>
  <c r="G171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45" i="1"/>
  <c r="G145" i="1" s="1"/>
  <c r="F144" i="1"/>
  <c r="G144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16" i="1"/>
  <c r="G116" i="1" s="1"/>
  <c r="G115" i="1"/>
  <c r="F114" i="1"/>
  <c r="G114" i="1" s="1"/>
  <c r="F113" i="1"/>
  <c r="G113" i="1" s="1"/>
  <c r="F112" i="1"/>
  <c r="G112" i="1" s="1"/>
  <c r="F111" i="1"/>
  <c r="G111" i="1" s="1"/>
  <c r="F128" i="1"/>
  <c r="G128" i="1" s="1"/>
  <c r="F127" i="1"/>
  <c r="G127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G100" i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4" i="1"/>
  <c r="G84" i="1" s="1"/>
  <c r="F85" i="1"/>
  <c r="G85" i="1" s="1"/>
  <c r="F86" i="1"/>
  <c r="G86" i="1" s="1"/>
  <c r="G348" i="1" l="1"/>
  <c r="G236" i="1"/>
  <c r="G182" i="1"/>
  <c r="G411" i="1"/>
  <c r="G429" i="1" s="1"/>
  <c r="G173" i="1"/>
  <c r="G141" i="1"/>
  <c r="G195" i="1"/>
  <c r="G312" i="1"/>
  <c r="G122" i="1"/>
  <c r="G299" i="1"/>
  <c r="G274" i="1"/>
  <c r="G370" i="1"/>
  <c r="G376" i="1" s="1"/>
  <c r="G352" i="1" l="1"/>
  <c r="G196" i="1"/>
</calcChain>
</file>

<file path=xl/sharedStrings.xml><?xml version="1.0" encoding="utf-8"?>
<sst xmlns="http://schemas.openxmlformats.org/spreadsheetml/2006/main" count="591" uniqueCount="406">
  <si>
    <t xml:space="preserve">Ul.ZAVNOBIH-a i dio ul. A. Izetbegovića (do ul. 6.april) </t>
  </si>
  <si>
    <t>Trg rudara,  betonske ploče</t>
  </si>
  <si>
    <t xml:space="preserve">Parking ispred Centra za socijalni rad sa pristupnim stazama </t>
  </si>
  <si>
    <t>UKUPNO</t>
  </si>
  <si>
    <t>svaki drugi dan</t>
  </si>
  <si>
    <t>oktobar</t>
  </si>
  <si>
    <t>NAZIV ULICE</t>
  </si>
  <si>
    <t>POVRŠINA</t>
  </si>
  <si>
    <t xml:space="preserve">VRIJEME </t>
  </si>
  <si>
    <t>BROJ</t>
  </si>
  <si>
    <t>CIJENA</t>
  </si>
  <si>
    <t>KM/M2</t>
  </si>
  <si>
    <t>godišnje (KM)</t>
  </si>
  <si>
    <t>ČIŠĆENJA</t>
  </si>
  <si>
    <t>Staze u parku kod Zanatskog centra (sa istresanjem korpi)</t>
  </si>
  <si>
    <t>Ul.Hasana Kafije do Džamije</t>
  </si>
  <si>
    <t>Ul. 6.april do mosta</t>
  </si>
  <si>
    <t>Parking izmedju trga i taxi stajališta</t>
  </si>
  <si>
    <t>Saobraćajnice u zanatskom centru 50% i TAXI stajalište</t>
  </si>
  <si>
    <t xml:space="preserve">Parking u Zanatskom centru i prilaz do „Strojnog“  </t>
  </si>
  <si>
    <t>II - SEDMIČNO X2</t>
  </si>
  <si>
    <t>Ulica Salke Bešlagića</t>
  </si>
  <si>
    <t xml:space="preserve">Ulica Žrtava genocida u Srebrenici    </t>
  </si>
  <si>
    <t>Parking oko Doma zdravlja i Obdaništa</t>
  </si>
  <si>
    <t>Prolaz  između pošte i nove džamije</t>
  </si>
  <si>
    <t>Priključna traka i parking ispred zgrade općine</t>
  </si>
  <si>
    <t xml:space="preserve">Ulica Dž. Bijedića do zelene zgrade </t>
  </si>
  <si>
    <t>Ul.Stara kula</t>
  </si>
  <si>
    <t>Prolaz ispod pasaža obje. u ul. Alije Izetbegovića (do ulaza u stari Z.C.)</t>
  </si>
  <si>
    <t>Ulica Stari most</t>
  </si>
  <si>
    <t>Kahve  - od pružnog prelaza do ulaza u Okno Kamenice</t>
  </si>
  <si>
    <t xml:space="preserve">PROGRAM </t>
  </si>
  <si>
    <t>obavljanja komunalnih usluga zajedničke komunalne potrošnje</t>
  </si>
  <si>
    <t xml:space="preserve">          1. ZAVNOBiH-a i dio ulice Alije Izetbegovića (do ul.6.april)</t>
  </si>
  <si>
    <t xml:space="preserve">          3. Dio ulice Alije Izetbegovića (od trga do apoteke)  </t>
  </si>
  <si>
    <t xml:space="preserve">          4. Parking ispred Centra za socijalni rad sa pristupnim stazama</t>
  </si>
  <si>
    <t xml:space="preserve">          1. Ulica Salke Bešlagića </t>
  </si>
  <si>
    <t xml:space="preserve">          2. Ulica Žrtava genocida u Srebrenici   </t>
  </si>
  <si>
    <t xml:space="preserve">          5. Parking ispred Doma zdravlja i Obdaništa   </t>
  </si>
  <si>
    <t xml:space="preserve">          6. Prolaz između pošte i džamije</t>
  </si>
  <si>
    <t xml:space="preserve"> </t>
  </si>
  <si>
    <t>visina potrebnih sredstava za realizaciju Programa i to za sljedeće usluge:</t>
  </si>
  <si>
    <t xml:space="preserve">         Ovim Programom se utvrđuje obim i kvalitet održavanja i obavljanja komunalnih objekata, te</t>
  </si>
  <si>
    <t xml:space="preserve">          </t>
  </si>
  <si>
    <t xml:space="preserve">          3. Dio ulice Šehidska od gimnazije do mosta Bate </t>
  </si>
  <si>
    <t xml:space="preserve">         11. Parking izmedju trga i taxi stajališta </t>
  </si>
  <si>
    <t xml:space="preserve">         13. Parking u Zanatskom centru i prilaz do „Strojnog“ </t>
  </si>
  <si>
    <t xml:space="preserve">          2. Parking ispred Bazena </t>
  </si>
  <si>
    <t xml:space="preserve">           III - Ulice koje se čiste jedan put sedmično:</t>
  </si>
  <si>
    <t>III - SEDMIČNO X1</t>
  </si>
  <si>
    <t>mjesečno</t>
  </si>
  <si>
    <t>Prema ovom rasporedu radiće se mjesečni planovi u kojima će se precizno definisati koje ulice će se čistiti i broj tih čišćenja.</t>
  </si>
  <si>
    <t xml:space="preserve">b) Pranje javnih saobraćajnih i pješačkih površina - trotoara </t>
  </si>
  <si>
    <t>2 x sedmično</t>
  </si>
  <si>
    <t>godišnje</t>
  </si>
  <si>
    <t>Vrijeme</t>
  </si>
  <si>
    <t>pranja</t>
  </si>
  <si>
    <t>m²</t>
  </si>
  <si>
    <t>Površina</t>
  </si>
  <si>
    <t>Broj pranja</t>
  </si>
  <si>
    <t>pranja KM/m²</t>
  </si>
  <si>
    <t>Cijena pranja</t>
  </si>
  <si>
    <t>KM</t>
  </si>
  <si>
    <t>"</t>
  </si>
  <si>
    <t>Dio ulice Alije Izetbegovića (od trga do apoteke)</t>
  </si>
  <si>
    <t xml:space="preserve">Dio ulice  Alije Izetbegovića od doma "Partizan" do Doma u Mahali </t>
  </si>
  <si>
    <t xml:space="preserve">Ulica Žrtava genocida u Srebrenici   </t>
  </si>
  <si>
    <t xml:space="preserve">Ulica 6. April do mosta preko Stavnje </t>
  </si>
  <si>
    <t>Kahve  - od pružnog prelaza do mosta na rijeci Stavnja</t>
  </si>
  <si>
    <t>Ulica prema kinu</t>
  </si>
  <si>
    <t>Parking ispred Centra za socijalni rad</t>
  </si>
  <si>
    <t>Ul.Mustafe Keškića</t>
  </si>
  <si>
    <t>Ul.Džemala Bijedića</t>
  </si>
  <si>
    <t>Ulica Hasana Kafije</t>
  </si>
  <si>
    <t>Parking ispred bazena</t>
  </si>
  <si>
    <t>sedmično</t>
  </si>
  <si>
    <t>UKUPNO PRANJE JAVNIH POVRŠINA</t>
  </si>
  <si>
    <t>Jedinična</t>
  </si>
  <si>
    <t>Ukupno</t>
  </si>
  <si>
    <t>NAZIV PARKA</t>
  </si>
  <si>
    <t>čišćenja</t>
  </si>
  <si>
    <t>cijena</t>
  </si>
  <si>
    <t>(KM)</t>
  </si>
  <si>
    <t>Park kod Zanatskog centra</t>
  </si>
  <si>
    <t>Park kod Centra za socijalni rad</t>
  </si>
  <si>
    <t>Na Trgu rudara</t>
  </si>
  <si>
    <t>Skver kod „Albanije“</t>
  </si>
  <si>
    <t xml:space="preserve">Ispred DZ Breza </t>
  </si>
  <si>
    <t>Spomen park (iznad PU)</t>
  </si>
  <si>
    <t>"Bazilika"</t>
  </si>
  <si>
    <t>Ul.Šehidska ispred zgrade činovnička</t>
  </si>
  <si>
    <t>Park ispred zgrade općine</t>
  </si>
  <si>
    <t>Šehidsko groblje kod OŠ "Enver Čolaković"</t>
  </si>
  <si>
    <t xml:space="preserve">             UKUPNO</t>
  </si>
  <si>
    <r>
      <t>b)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>Mašinsko košenje trave, grabljenje sa odvozom trave u kontejner  (1x mjesečno)</t>
    </r>
  </si>
  <si>
    <t xml:space="preserve">     Period maj - septembar </t>
  </si>
  <si>
    <t>Broj košenja</t>
  </si>
  <si>
    <t>Ukupno (KM)</t>
  </si>
  <si>
    <t xml:space="preserve">Park kod Centra za socijalni rad </t>
  </si>
  <si>
    <t>Park prema kinu (50% od površine)</t>
  </si>
  <si>
    <t xml:space="preserve">Spomen park iznad PU </t>
  </si>
  <si>
    <t>Parking ispred zgrade općine</t>
  </si>
  <si>
    <t xml:space="preserve">Šehidsko groblje kod O.Š. "Enver Čolaković" </t>
  </si>
  <si>
    <r>
      <t>c)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>Obrezivanje sporo rastućih listopadnih živica 1x mjesečno</t>
    </r>
  </si>
  <si>
    <t>Alije Izetbegovića</t>
  </si>
  <si>
    <t>Šehidska ulica</t>
  </si>
  <si>
    <t>Spomen park iznad PU</t>
  </si>
  <si>
    <t>Ispred Biblioteke i kina</t>
  </si>
  <si>
    <t>Ul.ZAVNOBIH-a</t>
  </si>
  <si>
    <t>UKUPNO:</t>
  </si>
  <si>
    <r>
      <t>d)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>Obrezivanje ukrasnog grmlja</t>
    </r>
  </si>
  <si>
    <t>Broj komada</t>
  </si>
  <si>
    <t>Broj obreziv.</t>
  </si>
  <si>
    <t xml:space="preserve">Park ispred  centra za socijalni rad, ZZO i PU </t>
  </si>
  <si>
    <t>Ul.Šehidska (ispred zgrade Činovnička i apoteke)</t>
  </si>
  <si>
    <t xml:space="preserve">Ispred Doma zdravlja </t>
  </si>
  <si>
    <r>
      <t>e)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 xml:space="preserve">Potkresavanje drveća i uklanjanje stabala koja   mogu uzrokovati štetu                                                  </t>
    </r>
  </si>
  <si>
    <t>2. ODRŽAVANJE I UREĐIVANJE JAVNIH ZELENIH POVRŠINA</t>
  </si>
  <si>
    <t xml:space="preserve">a) Proljetno i jesenje izgrabljivanje travnjaka i sakupljanje otpadaka i lišća sa odvozom na </t>
  </si>
  <si>
    <t xml:space="preserve">    gradsku deponiju </t>
  </si>
  <si>
    <t xml:space="preserve">b) Mašinsko košenje trave sa odvozom u kontejner </t>
  </si>
  <si>
    <t xml:space="preserve">c) Obrezivanje sporo rastućih listopadnih živica </t>
  </si>
  <si>
    <t>d) Obrezivanje ukrasnog žbunja</t>
  </si>
  <si>
    <t xml:space="preserve">e) Potkresavanje drveća i uklanjanje oštećenih i suhih stabala koja mogu uzrokovati štetu  </t>
  </si>
  <si>
    <t>f) Ostali radovi</t>
  </si>
  <si>
    <r>
      <t>a)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 xml:space="preserve">Proljetno i jesenje izgrabljivanje travnjaka i sakupljanje otpadaka i lišća sa odvozom </t>
    </r>
  </si>
  <si>
    <t xml:space="preserve">     na deponiju</t>
  </si>
  <si>
    <t>broj</t>
  </si>
  <si>
    <t xml:space="preserve">Ukupno </t>
  </si>
  <si>
    <t>Šehidsko groblje kod obdaništa</t>
  </si>
  <si>
    <t>Dio ulice Šehidska od gimnazije do mosta Bate</t>
  </si>
  <si>
    <t>I - SEDMIČNO X3</t>
  </si>
  <si>
    <t xml:space="preserve">           I - Ulice koje se čiste svaki drugi dan, osim u neradne dane i praznike:</t>
  </si>
  <si>
    <t xml:space="preserve">           II - Ulice koje se čiste dva puta sedmično, osim u neradne dane i praznike:</t>
  </si>
  <si>
    <t xml:space="preserve">Ulica Filipa Lastrića sa parkingom ispred Elektroterme i Lamela  </t>
  </si>
  <si>
    <t xml:space="preserve">         14. Ul Mustafe Keškića do kraka prema Lovcu</t>
  </si>
  <si>
    <t>Ul. M. Keškića do kraka prema Lovcu</t>
  </si>
  <si>
    <t>Pristupna ulica za školu Safvet-beg Bašagić</t>
  </si>
  <si>
    <t xml:space="preserve"> sedmično</t>
  </si>
  <si>
    <t>Zelena površina uz sportsku dvoranu</t>
  </si>
  <si>
    <t>NAZIV ULICE I PARKA</t>
  </si>
  <si>
    <t>Opis rada</t>
  </si>
  <si>
    <t>Jedinica mjere</t>
  </si>
  <si>
    <t>količina</t>
  </si>
  <si>
    <t>Jedna usluga (KM)</t>
  </si>
  <si>
    <t>UKUPNO (KM)</t>
  </si>
  <si>
    <t>kom</t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</si>
  <si>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</si>
  <si>
    <r>
      <t>m</t>
    </r>
    <r>
      <rPr>
        <vertAlign val="superscript"/>
        <sz val="11"/>
        <color indexed="8"/>
        <rFont val="Arial"/>
        <family val="2"/>
        <charset val="238"/>
      </rPr>
      <t>1</t>
    </r>
  </si>
  <si>
    <t xml:space="preserve">Montaža i demontaža panoa i dr.                                  </t>
  </si>
  <si>
    <t>Kresanje granja i šiblja u parkovima sa odvozom</t>
  </si>
  <si>
    <t>Uklanjanje uginulih životinja sa javnih površina</t>
  </si>
  <si>
    <t>NAPOMENA: dinamika i vrijeme radova biće utvrđeni od strane nadzornog organa.</t>
  </si>
  <si>
    <t>3) ČIŠĆENJE SLIVNIKA</t>
  </si>
  <si>
    <t>Obuhvaćeno čišćenje taložnika, odvoz materijala na deponiju i propiranje odvodnih cijevi između  slivnika</t>
  </si>
  <si>
    <t>ručno</t>
  </si>
  <si>
    <t>Ul. Salke Bešlagića i od mosta do radnje Turbo</t>
  </si>
  <si>
    <t>Ul.6.april</t>
  </si>
  <si>
    <t>Ul.Filipa Lastrića</t>
  </si>
  <si>
    <t>Propiranje slivnika specij. vozilom tip VOMA</t>
  </si>
  <si>
    <t>h</t>
  </si>
  <si>
    <t>Ul. ZAVNOBIH-a i dio ul. Alije Izetbegovića (od trga do Doma Mahala)</t>
  </si>
  <si>
    <t>Cijena jednog obrezivanja            KM</t>
  </si>
  <si>
    <r>
      <rPr>
        <sz val="7"/>
        <color indexed="8"/>
        <rFont val="Times New Roman"/>
        <family val="1"/>
        <charset val="238"/>
      </rPr>
      <t xml:space="preserve">  </t>
    </r>
    <r>
      <rPr>
        <sz val="11"/>
        <color indexed="8"/>
        <rFont val="Arial"/>
        <family val="2"/>
        <charset val="238"/>
      </rPr>
      <t>Stabla do Ø 40 cm visine do 15 m    po kom                                                              180,00 KM</t>
    </r>
  </si>
  <si>
    <t>4.) ČIŠĆENJE POTOKA I DIVLJIH DEPONIJA</t>
  </si>
  <si>
    <t xml:space="preserve">a) Čišćenje ulaza i izlaza ucjevljenog potoka Jasike i </t>
  </si>
  <si>
    <t xml:space="preserve">    potoka pored pumpne stanice gradskog vodovoda.</t>
  </si>
  <si>
    <t xml:space="preserve">    Obavezno  poslije velikih padavina i proloma oblaka,</t>
  </si>
  <si>
    <r>
      <t xml:space="preserve">    kada može doći do začepljenja ulaza i poplave           </t>
    </r>
    <r>
      <rPr>
        <b/>
        <sz val="11"/>
        <color indexed="8"/>
        <rFont val="Arial"/>
        <family val="2"/>
        <charset val="238"/>
      </rPr>
      <t xml:space="preserve">                                          </t>
    </r>
  </si>
  <si>
    <r>
      <t>b) Uklanjanje divljih  deponija</t>
    </r>
    <r>
      <rPr>
        <b/>
        <sz val="11"/>
        <color indexed="8"/>
        <rFont val="Arial"/>
        <family val="2"/>
        <charset val="238"/>
      </rPr>
      <t xml:space="preserve">                                                                                           </t>
    </r>
  </si>
  <si>
    <r>
      <rPr>
        <b/>
        <sz val="11"/>
        <color indexed="8"/>
        <rFont val="Arial"/>
        <family val="2"/>
        <charset val="238"/>
      </rPr>
      <t>Napomena:</t>
    </r>
    <r>
      <rPr>
        <sz val="11"/>
        <color indexed="8"/>
        <rFont val="Arial"/>
        <family val="2"/>
        <charset val="238"/>
      </rPr>
      <t xml:space="preserve"> Ovaj rad će se odvijati po potrebi i uz tačno evidentiranje utroška radne snage i mehanizacije, a   uz nalog nadzornog organa.</t>
    </r>
  </si>
  <si>
    <t>Broj dana</t>
  </si>
  <si>
    <t>Cijena KM/dan</t>
  </si>
  <si>
    <t>R E K A P I T U L A C I J A</t>
  </si>
  <si>
    <t>Sredstva iz komunalne naknade su namijenjena za finansiranje usluga zajedničke komunalne potrošnje.</t>
  </si>
  <si>
    <t xml:space="preserve">SVEGA KOMUNALNE USLUGE: </t>
  </si>
  <si>
    <t xml:space="preserve">O B R A Z L O Ž E N J E </t>
  </si>
  <si>
    <t>MJERE ZA SPROVOĐENJE PROGRAMA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</si>
  <si>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</si>
  <si>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 K U P N O : </t>
  </si>
  <si>
    <t>Prema Kinu i Radio „Breza“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</si>
  <si>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Arial"/>
        <family val="2"/>
        <charset val="238"/>
      </rPr>
      <t>Stabla do Ø 20 cm visine do   5 m    po kom                                                              100,00 KM</t>
    </r>
  </si>
  <si>
    <r>
      <rPr>
        <sz val="7"/>
        <color indexed="8"/>
        <rFont val="Times New Roman"/>
        <family val="1"/>
        <charset val="238"/>
      </rPr>
      <t xml:space="preserve">   </t>
    </r>
    <r>
      <rPr>
        <sz val="11"/>
        <color indexed="8"/>
        <rFont val="Arial"/>
        <family val="2"/>
        <charset val="238"/>
      </rPr>
      <t>Stabla do Ø 30 cm visine do 10 m    po kom                                                              120,00 KM</t>
    </r>
  </si>
  <si>
    <r>
      <t>Čišćenje staza od korova sa odvozom iskopanog materijala (zanatski centar 50 % od ukupne površine)</t>
    </r>
    <r>
      <rPr>
        <b/>
        <sz val="11"/>
        <color indexed="8"/>
        <rFont val="Arial"/>
        <family val="2"/>
        <charset val="238"/>
      </rPr>
      <t xml:space="preserve"> </t>
    </r>
  </si>
  <si>
    <t xml:space="preserve">Prema kinu i ul.Bosanska </t>
  </si>
  <si>
    <t>Broj čišćenja</t>
  </si>
  <si>
    <t>UKUPNO    (KM)</t>
  </si>
  <si>
    <t xml:space="preserve">Način      rada </t>
  </si>
  <si>
    <t>Jedno čišćenje svih    slivnika</t>
  </si>
  <si>
    <t>Broj slivnika</t>
  </si>
  <si>
    <t xml:space="preserve">                    1. Čišćenje i pranje javnih saobraćajnih površina</t>
  </si>
  <si>
    <t>U K U P N O</t>
  </si>
  <si>
    <t>Župča – R.kuća do mosta u Podžupči</t>
  </si>
  <si>
    <t>svakih 15 dana</t>
  </si>
  <si>
    <t>Ulica Ismeta Šarića (do kuće Vejo)</t>
  </si>
  <si>
    <t xml:space="preserve">Ulica Ismeta Šarića kompletna sa  oba pristupa   </t>
  </si>
  <si>
    <t>Ul.Ismeta Šarića (od obj.Vejo na sjever do kraja ulice)</t>
  </si>
  <si>
    <t>CIJENA 1 ČIŠĆ.</t>
  </si>
  <si>
    <t>Ukupno održavanje i uređivanje zelenih površina: a+b+c+d+e+f=</t>
  </si>
  <si>
    <t>SVEUKUPNO čišćenje slivnika sa propiranjem</t>
  </si>
  <si>
    <r>
      <t>Ul.od Doma Partizan do autob.stajališta Potkraj (</t>
    </r>
    <r>
      <rPr>
        <sz val="9"/>
        <color indexed="8"/>
        <rFont val="Arial"/>
        <family val="2"/>
        <charset val="238"/>
      </rPr>
      <t>površine oba stajališta obuhvać)</t>
    </r>
  </si>
  <si>
    <r>
      <t>Ul.od Doma Mahala do autob.stajališta Potkraj (</t>
    </r>
    <r>
      <rPr>
        <sz val="9"/>
        <color indexed="8"/>
        <rFont val="Arial"/>
        <family val="2"/>
        <charset val="238"/>
      </rPr>
      <t>površine oba stajališta obuhvać)</t>
    </r>
  </si>
  <si>
    <t xml:space="preserve">Ulica Tičija do prodavnice </t>
  </si>
  <si>
    <t xml:space="preserve">          4. Bate - od mosta lijevo i desno i preko pruge do izvorišta Ramina pumpa</t>
  </si>
  <si>
    <t>Bate (lijevo i desno od mosta i preko pruge do izvorišta Ramina pumpa)</t>
  </si>
  <si>
    <t>Bate - od mosta lijevo i desno, vanjski prsten i preko pruge do Ramine pumpe</t>
  </si>
  <si>
    <t xml:space="preserve">Naselje Bate </t>
  </si>
  <si>
    <t>Dio ul.Šehidska od gimn.do mosta Bate</t>
  </si>
  <si>
    <t xml:space="preserve">           IV - Ulice koje se čiste dva puta mjesečno:</t>
  </si>
  <si>
    <t xml:space="preserve">          2. Župča- most u Podžupči do ležećeg policajca ispred škole </t>
  </si>
  <si>
    <t xml:space="preserve">          1. Župča – od ležećeg policajca ispred škole do Trzna         </t>
  </si>
  <si>
    <t>Župča- od ležećeg policajca ispred škole do Trzna</t>
  </si>
  <si>
    <t>Župča - most Podžupča do ležećeg policajca ispred škole</t>
  </si>
  <si>
    <t>SVEUKUPNO METENJE:  I + II + III + IV + V =</t>
  </si>
  <si>
    <t>IV -  MJESEČNO x 2</t>
  </si>
  <si>
    <t>V - MJESEČNO x 1</t>
  </si>
  <si>
    <t xml:space="preserve">mjesečno x 2 </t>
  </si>
  <si>
    <r>
      <t xml:space="preserve">          </t>
    </r>
    <r>
      <rPr>
        <b/>
        <u/>
        <sz val="12"/>
        <color indexed="8"/>
        <rFont val="Arial"/>
        <family val="2"/>
        <charset val="238"/>
      </rPr>
      <t>1. ČIŠĆENJE I PRANJE JAVNIH SAOBRAĆAJNIH POVRŠINA U NASELJU</t>
    </r>
  </si>
  <si>
    <t>(m')</t>
  </si>
  <si>
    <t>Broj izvršenja u toku ugovornog perioda</t>
  </si>
  <si>
    <t>Ul. Salke Bešlagića</t>
  </si>
  <si>
    <t>Ul. Žrtava genocida u Srebrenici</t>
  </si>
  <si>
    <t>Ul. 6.april</t>
  </si>
  <si>
    <t>NAPOMENA: Čišćenje slivnika se obavlja u  martu i oktobru.</t>
  </si>
  <si>
    <r>
      <t>(m</t>
    </r>
    <r>
      <rPr>
        <sz val="9"/>
        <color indexed="8"/>
        <rFont val="Calibri"/>
        <family val="2"/>
        <charset val="238"/>
      </rPr>
      <t>²</t>
    </r>
    <r>
      <rPr>
        <sz val="9"/>
        <color indexed="8"/>
        <rFont val="Arial"/>
        <family val="2"/>
        <charset val="238"/>
      </rPr>
      <t>)</t>
    </r>
  </si>
  <si>
    <r>
      <t>Nabavka i zasađivanje ukrasnog grmlja:                   -</t>
    </r>
    <r>
      <rPr>
        <sz val="8"/>
        <color indexed="8"/>
        <rFont val="Arial"/>
        <family val="2"/>
        <charset val="238"/>
      </rPr>
      <t>zimski jasmin - lat. Jasminum nudiflorum;                                            - trubasti jasmin - lat.Campsis radicans</t>
    </r>
  </si>
  <si>
    <t xml:space="preserve">          6. Staze u parku kod Zanatskog centra (sa istresanjem korpi)</t>
  </si>
  <si>
    <t xml:space="preserve">                    3. Čišćenje slivnika</t>
  </si>
  <si>
    <t xml:space="preserve">                    4. Čišćenje potoka i divljih deponija</t>
  </si>
  <si>
    <t xml:space="preserve">U KU P NO : </t>
  </si>
  <si>
    <t>Jedin. cijena</t>
  </si>
  <si>
    <t xml:space="preserve">Svakodnevno branje papira, flaša i dr.otpada sa zelenih površina </t>
  </si>
  <si>
    <t xml:space="preserve">          8. Ulica Hasana Kafije do Gradske džamije</t>
  </si>
  <si>
    <t>Ispred zgrade Elektrodistribucije</t>
  </si>
  <si>
    <t xml:space="preserve">              ul. Mustafe Keškića)</t>
  </si>
  <si>
    <t xml:space="preserve">Ul.ZAVNOBIH-a i dio ul. A.Izetbegovića (Autobuska stanica - Dom Partizan) </t>
  </si>
  <si>
    <t>Ispred poslovnice Elektrodistribucije Breza</t>
  </si>
  <si>
    <t>Park iznad objekta "Centrotrans-bus" d.d. Sarajevo i parkinga</t>
  </si>
  <si>
    <t>Ulica prema zgradi A-30</t>
  </si>
  <si>
    <t xml:space="preserve">Okopavanje i pljevljenje cvijetnjaka 3 x u sezoni  (130x3) </t>
  </si>
  <si>
    <t xml:space="preserve">         12. Parking pored objekta "Centrotrans-Eurolines"</t>
  </si>
  <si>
    <t>Parking pored  objekta "Centrotrans-Eurolines" (25% od  ukupne površine)</t>
  </si>
  <si>
    <t>Smailbegovići  - od O.Š. "Safvet-beg Bašagić" do skretanja za Mali Potkraj</t>
  </si>
  <si>
    <t xml:space="preserve">Zelena površina u ul. Salke Bešlagića (širine  1,50 m uz ivicu trotoara sa obje strane) </t>
  </si>
  <si>
    <t>Park prema kinu 50% od površine</t>
  </si>
  <si>
    <t>U svim parkovima i zelenim površinama</t>
  </si>
  <si>
    <t xml:space="preserve">U svim parkovima i zelenim površinama                                                                                                                                                                                                      (Odabir biljaka,  raspored istih unutar lokacija u parkovima i zelenim površinama  će se obaviti uz prethodnu konsultaciju sa nadzornim organom)                                                                                                                                                                                       </t>
  </si>
  <si>
    <t>Dio ul.kroz naselje Smailbegovići (od skretanja prema naselju Mali Potkraj do spoja na RC 444  Podlugovi - Vareš)</t>
  </si>
  <si>
    <t>Ulica Desitijatska sa Bazilikom</t>
  </si>
  <si>
    <t xml:space="preserve">          5. Smailbegovići  - od O.Š."Safvet-beg Bašagić" do skretanja za Mali Potkraj</t>
  </si>
  <si>
    <t xml:space="preserve"> f) Ostali radovi</t>
  </si>
  <si>
    <t>sve   zelene površine</t>
  </si>
  <si>
    <t xml:space="preserve">          2. Bogumilska, Titova ulica, Šehidska, (trasa od zgrade magacina Udarnik do ulaza u </t>
  </si>
  <si>
    <t xml:space="preserve">          9. Ulica prema Kinu sa oba kraka</t>
  </si>
  <si>
    <t xml:space="preserve">         10. Ulica 6. april do mosta</t>
  </si>
  <si>
    <t>Ul.Bogumilska,Titova ulica i Šehidska (od  zgrade općine do ulaza u ul.Mustafe Keškića)</t>
  </si>
  <si>
    <t>Ul.prema Kinu sa oba kraka</t>
  </si>
  <si>
    <t xml:space="preserve">Ul.Bogumilska,Titova ulica, Šehidska    (od zgrade Općine do gimnazije) </t>
  </si>
  <si>
    <t xml:space="preserve">Bogumilska i Titova ulica </t>
  </si>
  <si>
    <t>UKUPNO ČIŠĆENJE I PRANJE JAVNIH POVRŠINA a + b</t>
  </si>
  <si>
    <t xml:space="preserve">Ul.Mustafe Keškića </t>
  </si>
  <si>
    <t xml:space="preserve">Zelena površina u ul. Branilaca grada (sa desne strane saobrać.,od aut.stajal. u Mahali do ulaza u naselje Smailbegovići) </t>
  </si>
  <si>
    <t>Od mosta u Podžupči do Robne kuće u Župči</t>
  </si>
  <si>
    <t>Ul. od zgrade Termobeton (ranije Elektroterma) i parking ispred zgrada u ul. Filipa Lastrića, tzv. Lamele</t>
  </si>
  <si>
    <t xml:space="preserve">                                                                                                                          PREDSJEDAVAJUĆI</t>
  </si>
  <si>
    <t xml:space="preserve">          5. Trg rudara (betonske ploče)</t>
  </si>
  <si>
    <t xml:space="preserve">          7. Saobraćajnice u Zanatskom centru (50%)  i TAXI stajalište</t>
  </si>
  <si>
    <t xml:space="preserve">         15. Pristupna ulica za O.Š. "Enver Čolaković"</t>
  </si>
  <si>
    <t xml:space="preserve">          1. Ulica od Doma Partizan do autobuskog stajališta Potkraj     </t>
  </si>
  <si>
    <t>Pristupna ul. za O.Š. Enver Čolaković</t>
  </si>
  <si>
    <t>Parking ispred bazena (25 % od stvarne površine)</t>
  </si>
  <si>
    <t xml:space="preserve">          4. Ulica Filipa Lastrića  sa parkingom ispred zgrade "Termobeton" (ranije Elektroterma)  i Lamela</t>
  </si>
  <si>
    <t xml:space="preserve">          5. Ulica Desitijatska sa Bazilikom</t>
  </si>
  <si>
    <t xml:space="preserve">          6. Ulica Tičija do prodavnice</t>
  </si>
  <si>
    <t xml:space="preserve">          7. Ul. Ismeta Šarića kompletna sa oba pristupa</t>
  </si>
  <si>
    <t xml:space="preserve">          8. Ulica Džemala Bijedića do zelene zgrade </t>
  </si>
  <si>
    <t xml:space="preserve">         10. Prolaz ispod pasaža objekta u ul. Alije Izetbegovića (do ulaza u stari Z.C.)</t>
  </si>
  <si>
    <t xml:space="preserve">         11. Ulica Stari most</t>
  </si>
  <si>
    <t xml:space="preserve">         12. Ulica prema zgradi A-30</t>
  </si>
  <si>
    <t>Ulica Filipa Lastrića do parkinga ispred zgrade"Termobeton" (ranije Elektroterma")</t>
  </si>
  <si>
    <t>Župča - od ležećeg policajca ispred objekta škole do Trzna</t>
  </si>
  <si>
    <t>Parking ispred ZD RMU Breza, (od BP "Nahonal" do ulaza u RMU Breza, 50 % od stvarne površine)</t>
  </si>
  <si>
    <t xml:space="preserve">Površina </t>
  </si>
  <si>
    <t xml:space="preserve">a) Čišćenje snijega sa trotoara </t>
  </si>
  <si>
    <t>c) Održavanje ulica i zelenih površina u danima bez snijega</t>
  </si>
  <si>
    <t xml:space="preserve">NAZIV ULICE KOJOJ PRIPADA TROTOAR         </t>
  </si>
  <si>
    <t>Površina       (širina očišćene površine trotoara   1 m)</t>
  </si>
  <si>
    <t>Jedinična cijena -razgrtanje snijega i posipanje sa svim potrebnim radovima  (KM)</t>
  </si>
  <si>
    <r>
      <t>Ul. Šehidska (</t>
    </r>
    <r>
      <rPr>
        <sz val="11"/>
        <color indexed="8"/>
        <rFont val="Arial"/>
        <family val="2"/>
        <charset val="238"/>
      </rPr>
      <t>od Radničkog doma  do mosta Bate)</t>
    </r>
  </si>
  <si>
    <t xml:space="preserve">Ul. ZAVNOBIH-a  i Alije Izetbegovića </t>
  </si>
  <si>
    <t xml:space="preserve">b) Čišćenje snijega sa prilaza javnim objektima </t>
  </si>
  <si>
    <r>
      <t>(m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Arial"/>
        <family val="2"/>
        <charset val="238"/>
      </rPr>
      <t>)</t>
    </r>
  </si>
  <si>
    <t>Od autobuske stanice u Potkraju do doma u Mahali</t>
  </si>
  <si>
    <t xml:space="preserve">NAZIV JAVNOG OBJEKTA </t>
  </si>
  <si>
    <t>Jedinična cijena -razgrtanje snijega i posipanje sa svim potrebnim radovima (KM)</t>
  </si>
  <si>
    <t>Prilaz do Policijske stanice</t>
  </si>
  <si>
    <t>Prilaz do Doma zdravlja</t>
  </si>
  <si>
    <t xml:space="preserve">Prilaz do O.Š. "Enver Čolaković" </t>
  </si>
  <si>
    <t>Prilaz  do Biblioteke i kina</t>
  </si>
  <si>
    <t>Prilaz do zgrade Općine i parking</t>
  </si>
  <si>
    <t>Ukupno održavanje ulica i zelenih površina u zimskom periodu: a + b + c=</t>
  </si>
  <si>
    <t>Skretanje iz ul. A.Izetbegovića prema Založju i ul.Žrtava genocida u Srebrenici</t>
  </si>
  <si>
    <t xml:space="preserve">          5. Čišćenje snijega sa trotoara i prilaza javnim ustanovama i održavanje ulica i zelenih površina u      
 </t>
  </si>
  <si>
    <t xml:space="preserve">              zimskom periodu </t>
  </si>
  <si>
    <t xml:space="preserve">          4. Pristupna ulica za O.Š. "Safvet-beg Bašagić"</t>
  </si>
  <si>
    <t xml:space="preserve">          3. Parking ispred ZD RMU "Breza" (od BP "Nahonal" do ulaza u RMU Breza, 50 % od stvarne površine)</t>
  </si>
  <si>
    <t>Parking ispred ZD RMU Breza  (od BP "Nahonal" do ulaza u RMU Breza</t>
  </si>
  <si>
    <t xml:space="preserve">          V - Ulice koje se čiste jedan put mjesečno:</t>
  </si>
  <si>
    <t xml:space="preserve">                    5. Čišćenje snijega sa trotoara i prilaza javnim ustanovama</t>
  </si>
  <si>
    <t xml:space="preserve">1. Svi poslovi komunalnih usluga za realizaciju ovog programa povjerit će se JP "Komunalno" d.o.o. </t>
  </si>
  <si>
    <t>2. Prijem izvršenih poslova vršit će predstavnik JP „Komunalno“ i članovi stručne komisije.</t>
  </si>
  <si>
    <t xml:space="preserve">3. U slučaju da  nadzorni organ ne izvrši pregled i ovjeru radova u roku od 24 sata, smatrat  će se da </t>
  </si>
  <si>
    <t xml:space="preserve">4. Ako se prilikom pregleda utvrdi da radovi nisu kvalitetno izvršeni ili da nisu izvršeni, a od strane </t>
  </si>
  <si>
    <t>Broj :                                                                                                                                Općinskog vijeća</t>
  </si>
  <si>
    <t xml:space="preserve">          2. Dio ulice kroz naselje Smailbegovići (od skretanja prema naselju Mali Potkraj do spoja na RC 444  </t>
  </si>
  <si>
    <t xml:space="preserve">              Podlugovi - Vareš)</t>
  </si>
  <si>
    <t xml:space="preserve">5. Na osnovu uredno vođene i svakodnevno ovjerene operativno - tehničke dokumentacije JP </t>
  </si>
  <si>
    <t>6. Mjesečni operativni planovi  će se dostavljati najkasnije do 25-og za naredni mjesec.</t>
  </si>
  <si>
    <t xml:space="preserve">8. U periodima bez snijega primjenjivat će se odredbe ugovora općine i izvođača kojim se reguliše takvo </t>
  </si>
  <si>
    <t xml:space="preserve">9. Općinski načelnik donijet će poseban akt o načinu i vremenu organizovanja dežurstva u slučaju </t>
  </si>
  <si>
    <t xml:space="preserve">U K U P N O: čišćenje slivnika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</si>
  <si>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2. Održavanje i uređivanje javnih zelenih površina</t>
  </si>
  <si>
    <t>Banjevac – most do prodavnice “Turbo“ i pristupni put do ulaza u Katoličko groblje</t>
  </si>
  <si>
    <t xml:space="preserve">          1. Banjevac – most do prodavnice “Turbo“ i pristupni put do ulaza u Katoličko groblje        </t>
  </si>
  <si>
    <t>Vrbovik-od raskršća sa RC-444 do džamije i od raskršća u naselju do Podčesmice</t>
  </si>
  <si>
    <t>Banjevac – dio ulice od mosta na potoku Jasike do ulaza u Katoličko groblje</t>
  </si>
  <si>
    <t xml:space="preserve">    stanje.</t>
  </si>
  <si>
    <t xml:space="preserve">    nadzornog organa je u građevinski dnevnik upisano da se trebaju izvršiti, nadzorni organ će  te poslove </t>
  </si>
  <si>
    <t xml:space="preserve">    umanjiti (kazneni penali) za iznos utvrđen u  Ugovoru. </t>
  </si>
  <si>
    <t xml:space="preserve">    su ti radovi primljeni.</t>
  </si>
  <si>
    <t xml:space="preserve">    Breza, koje je  dužno uredno voditi  operativno - tehničku dokumentaciju: (mjesečni operativni plan, </t>
  </si>
  <si>
    <t xml:space="preserve">    građevinski dnevnik i građevinsku knjigu) koja će se ovjeravati najkasnije do 5-og u mjesecu za prethodni</t>
  </si>
  <si>
    <t xml:space="preserve">    posebnim rješenjem.</t>
  </si>
  <si>
    <t xml:space="preserve">   "Komunalno" d.o.o. Breza,   će ispostavljati mjesečne fakture za izvršene usluge.</t>
  </si>
  <si>
    <t xml:space="preserve">    elementarnih nepogoda.</t>
  </si>
  <si>
    <t xml:space="preserve">     Korisnik usluga može, kada se za to ukaže opravdana potreba, Davaocu usluga jednostrano odrediti i  </t>
  </si>
  <si>
    <t xml:space="preserve">10.Sastavni dio ovog Programa je Ugovor između Općine Breza (Korisnika usluga) i JP „Komunalno“ d.o.o. </t>
  </si>
  <si>
    <t xml:space="preserve">     Breza (Davaoca usluga) u gore navedenoj ukupno procijenjenoj vrijednosti.  </t>
  </si>
  <si>
    <t xml:space="preserve">     drugačiji obim i dinamiku izvođenja radova od Programom predviđenih, a na osnovu procjene ovlaštene  </t>
  </si>
  <si>
    <t xml:space="preserve">     stručne komisije Korisnika usluga, o potrebi i dinamici izvođenja radova na pojedinim pozicijama iz Programa,    </t>
  </si>
  <si>
    <t xml:space="preserve">     ali do ukupno procijenjene vrijednosti Programa.</t>
  </si>
  <si>
    <t xml:space="preserve">          3. Vrbovik - od raskršća sa RC R-444 Podlugovi-Vareš do džamije i od raskršća u naselju do Podčesmice</t>
  </si>
  <si>
    <r>
      <t>Izrada cvijetnih medaljona i traka sa jednogodišnjim sezonskim cvijećem:          -</t>
    </r>
    <r>
      <rPr>
        <sz val="8"/>
        <color indexed="8"/>
        <rFont val="Arial"/>
        <family val="2"/>
        <charset val="238"/>
      </rPr>
      <t xml:space="preserve">Dan i noć - lat.(Viola tricolor);
- Vinka -lat. (Catharanthus roseus)
- Kadifa, lat. (Tagetes)
- stalno cvjetajuća begonija -lat.          Begonia semperflorens;
- Verbena -lat. (Verbena officinalis)
- Salvija ili plamena kadulja - Salvia splendens
</t>
    </r>
  </si>
  <si>
    <t xml:space="preserve">      period maj - avgust</t>
  </si>
  <si>
    <t xml:space="preserve">                      PDV</t>
  </si>
  <si>
    <r>
      <t>Zelena površina u ul. Branilaca grada (</t>
    </r>
    <r>
      <rPr>
        <sz val="8"/>
        <color theme="1"/>
        <rFont val="Arial"/>
        <family val="2"/>
        <charset val="238"/>
      </rPr>
      <t xml:space="preserve">sa desne strane saobrać.,od autobus.stajal. u Mahali do ulaza u naselje Smailbegovići) </t>
    </r>
  </si>
  <si>
    <r>
      <rPr>
        <sz val="7"/>
        <color indexed="8"/>
        <rFont val="Times New Roman"/>
        <family val="1"/>
        <charset val="238"/>
      </rPr>
      <t xml:space="preserve">                                                     </t>
    </r>
    <r>
      <rPr>
        <sz val="11"/>
        <color indexed="8"/>
        <rFont val="Arial"/>
        <family val="2"/>
        <charset val="238"/>
      </rPr>
      <t>Stabla do Ø 50 cm i više                  po kom                                                              220,00 KM</t>
    </r>
  </si>
  <si>
    <t>Čišćenje jednog slivnika   (KM)</t>
  </si>
  <si>
    <t xml:space="preserve">Cijena jednog izvršenja (bez PDV-a)                                                                                    </t>
  </si>
  <si>
    <r>
      <t>Prema Zakonu o komunalnim djelatnostima ("Sl. novine Ze-do  kantona", broj: 17/08), komunalnu naknadu u naseljima sa uređenim građevinskim zemljištem plaćaju vlasnici stambenog, proizvodnog i poslovnog prostora te građevinskog zemljišta, a  prema jedinici mjere izgrađene korisne površine (m</t>
    </r>
    <r>
      <rPr>
        <sz val="11"/>
        <color theme="1"/>
        <rFont val="Calibri"/>
        <family val="2"/>
        <charset val="238"/>
      </rPr>
      <t>²</t>
    </r>
    <r>
      <rPr>
        <sz val="11"/>
        <color indexed="8"/>
        <rFont val="Arial"/>
        <family val="2"/>
        <charset val="238"/>
      </rPr>
      <t>).</t>
    </r>
  </si>
  <si>
    <t>UKUPNO: propiranje</t>
  </si>
  <si>
    <t>Dio ul. Alije Izetbegovića                         (od  Apoteke "Sarajevo" do trga)</t>
  </si>
  <si>
    <t>Ul.Bogumilska, Titova ulica i Šehidska        (od zgrade magacin Udarnik do 29-tke)</t>
  </si>
  <si>
    <t>11. Ovaj Program stupa na snagu danom objavljivanja u "Službenom glasniku Općine Breza".</t>
  </si>
  <si>
    <r>
      <t xml:space="preserve">Nabavka i zasađivanje ukrasnog drveća:                 </t>
    </r>
    <r>
      <rPr>
        <sz val="8"/>
        <color indexed="8"/>
        <rFont val="Arial"/>
        <family val="2"/>
        <charset val="238"/>
      </rPr>
      <t>- divlja jabuka - lat Malus silvestris;                                            - srebrena lipa - lat. Tilia argantea      - japanski javor -lat.acer palmaatum                                          - breza - lat.Betula</t>
    </r>
  </si>
  <si>
    <r>
      <t xml:space="preserve">                                                                                                 Paušalno.........................................</t>
    </r>
    <r>
      <rPr>
        <b/>
        <sz val="11"/>
        <color theme="1"/>
        <rFont val="Arial"/>
        <family val="2"/>
        <charset val="238"/>
      </rPr>
      <t>6</t>
    </r>
    <r>
      <rPr>
        <b/>
        <sz val="11"/>
        <color indexed="8"/>
        <rFont val="Arial"/>
        <family val="2"/>
        <charset val="238"/>
      </rPr>
      <t>.000,00</t>
    </r>
    <r>
      <rPr>
        <sz val="11"/>
        <color indexed="8"/>
        <rFont val="Arial"/>
        <family val="2"/>
        <charset val="238"/>
      </rPr>
      <t xml:space="preserve">                   </t>
    </r>
  </si>
  <si>
    <t xml:space="preserve">          7. Priključna traka i parking ispred zgrade Općine</t>
  </si>
  <si>
    <t xml:space="preserve">          9. Ul. Stara kula</t>
  </si>
  <si>
    <t xml:space="preserve">    mjesec, od strane nadzora, tj.  tročlane stručne komisije imenovane od strane Općinskog načelnika </t>
  </si>
  <si>
    <t>prvo čišćenje</t>
  </si>
  <si>
    <r>
      <t>Površina            m</t>
    </r>
    <r>
      <rPr>
        <sz val="9"/>
        <color indexed="8"/>
        <rFont val="Calibri"/>
        <family val="2"/>
        <charset val="238"/>
      </rPr>
      <t>²</t>
    </r>
  </si>
  <si>
    <t>Ukupno      (KM)</t>
  </si>
  <si>
    <t>Jedinična cijena   (KM)</t>
  </si>
  <si>
    <t>Cijena jednog košenja         (KM)</t>
  </si>
  <si>
    <t>Cijena jednog čišćenja         (KM)</t>
  </si>
  <si>
    <r>
      <t>Površina           (m</t>
    </r>
    <r>
      <rPr>
        <sz val="9"/>
        <color indexed="8"/>
        <rFont val="Calibri"/>
        <family val="2"/>
        <charset val="238"/>
      </rPr>
      <t>²</t>
    </r>
    <r>
      <rPr>
        <sz val="9"/>
        <color indexed="8"/>
        <rFont val="Arial"/>
        <family val="2"/>
        <charset val="238"/>
      </rPr>
      <t>)</t>
    </r>
  </si>
  <si>
    <t>Jedinična cijena    (KM)</t>
  </si>
  <si>
    <t>Cijena jednog obrezivanja       (KM)</t>
  </si>
  <si>
    <t>Cijena      KM/h</t>
  </si>
  <si>
    <t xml:space="preserve">          1. Čišćenje i pranje javnih saobraćajnih površina u naseljima</t>
  </si>
  <si>
    <t xml:space="preserve">          2. Održavanje i uređivanje javnih zelenih površina</t>
  </si>
  <si>
    <t xml:space="preserve">          3. Čišćenje slivnika</t>
  </si>
  <si>
    <t xml:space="preserve">          4. Održavanje obala, potoka i korita potoka</t>
  </si>
  <si>
    <t>Ul. Branilaca grada (ispod škole u Mahali do ulaza u naselje Smailbegovići)</t>
  </si>
  <si>
    <t xml:space="preserve">5). ČIŠĆENJE SNIJEGA SA TROTOARA I PRILAZA JAVNIM USTANOVAMA I ODRŽAVANJE  </t>
  </si>
  <si>
    <t xml:space="preserve">      ULICA I ZELENIH POVRŠINA U ZIMSKOM PERIODU</t>
  </si>
  <si>
    <t xml:space="preserve">           i održavanje ulica i zelenih površina u zimskom periodu </t>
  </si>
  <si>
    <r>
      <t>7. JP „Komunalno“ pranje ulica može vršiti samo u ranim jutarnjim satima (do 6</t>
    </r>
    <r>
      <rPr>
        <vertAlign val="superscript"/>
        <sz val="11"/>
        <color indexed="8"/>
        <rFont val="Arial"/>
        <family val="2"/>
        <charset val="238"/>
      </rPr>
      <t>30</t>
    </r>
    <r>
      <rPr>
        <sz val="11"/>
        <color indexed="8"/>
        <rFont val="Arial"/>
        <family val="2"/>
        <charset val="238"/>
      </rPr>
      <t xml:space="preserve"> sati) ili u kasnim večernjim       </t>
    </r>
  </si>
  <si>
    <t xml:space="preserve">    satima.</t>
  </si>
  <si>
    <t>b) Čišćenje snijega sa prilaza javnim objektima</t>
  </si>
  <si>
    <t xml:space="preserve">Ul. Odred Plana (L---016-011) od skretanja sa R 444 do pogona Haldija </t>
  </si>
  <si>
    <t xml:space="preserve">Ul. Odred Plana (L-016-011) od skretanja sa R 444 do pogona Haldija </t>
  </si>
  <si>
    <t>mjesečno x 2</t>
  </si>
  <si>
    <t>Parking uz novi Z.C sa pješačkom stazom</t>
  </si>
  <si>
    <t xml:space="preserve">         13. Parking uz novi Z.C. sa pješačkom stazom</t>
  </si>
  <si>
    <t xml:space="preserve">         14. Kahve - od pružnog prelaza do ulaza u Okno "Kamenice"</t>
  </si>
  <si>
    <t xml:space="preserve">          3. Ul. Odred Plana (L-016-011) od skretanja sa R 444 do pogona Haldija </t>
  </si>
  <si>
    <t>Parking uz novi zanat. centar sa pješačkom stazom (25 % od stvarne površine)</t>
  </si>
  <si>
    <t xml:space="preserve">         Na osnovu člana 11.  tačka 2. Zakona o komunalnim djelatnostima ("Sl. novine Ze-do  kantona", broj: 17/08) i člana 19. tačka 25. Statuta Općine Breza ("Službeni glasnik Općine Breza", broj 8/09 - Prečišćeni tekst), Općinsko vijeće Breza na sjednici održanoj dana                2021.godine,  d o n o s i</t>
  </si>
  <si>
    <t>u vremenu od 16.03.2021. do 15.03.2022. godine</t>
  </si>
  <si>
    <t xml:space="preserve">NAPOMENA: U periodu od 16.03.2021.g.  do 31.08.2021. god. pranje po rasporedu u tabelama, a od </t>
  </si>
  <si>
    <t xml:space="preserve">01.09.2021. do 15.11.2021. godine -  jednom mjesečno. </t>
  </si>
  <si>
    <t xml:space="preserve">N A C R T </t>
  </si>
  <si>
    <r>
      <t xml:space="preserve">          a) </t>
    </r>
    <r>
      <rPr>
        <b/>
        <u/>
        <sz val="11"/>
        <color indexed="8"/>
        <rFont val="Arial"/>
        <family val="2"/>
        <charset val="238"/>
      </rPr>
      <t xml:space="preserve">Ručno metenje javnih površina, trgova, ulica, parkinga, trotoara od 16.03.2021. god. do </t>
    </r>
  </si>
  <si>
    <r>
      <t xml:space="preserve">              </t>
    </r>
    <r>
      <rPr>
        <b/>
        <u/>
        <sz val="11"/>
        <color indexed="8"/>
        <rFont val="Arial"/>
        <family val="2"/>
        <charset val="238"/>
      </rPr>
      <t>15.11.2021. godine</t>
    </r>
  </si>
  <si>
    <t>Dio ul.A.Izetbegovića (od trga do apoteke)</t>
  </si>
  <si>
    <t>Centralno Spomen obilježje šehidima i poginulim borcima sa parkom ispred trokuća</t>
  </si>
  <si>
    <t xml:space="preserve">Centralno Spomen obilježje šehidima i poginulim borcima sa stazama u parku ispred trokuća (sa istresanjem korpi) </t>
  </si>
  <si>
    <t>Centralno Spomen obilježje šehidima i poginulim borcima sa Parkom ispred trokuća i ul. A Izetbegovića</t>
  </si>
  <si>
    <r>
      <t xml:space="preserve">Planiran je  iznos od cca </t>
    </r>
    <r>
      <rPr>
        <b/>
        <sz val="11"/>
        <color theme="1"/>
        <rFont val="Arial"/>
        <family val="2"/>
        <charset val="238"/>
      </rPr>
      <t>3</t>
    </r>
    <r>
      <rPr>
        <b/>
        <sz val="11"/>
        <color indexed="8"/>
        <rFont val="Arial"/>
        <family val="2"/>
        <charset val="238"/>
      </rPr>
      <t>.500 KM</t>
    </r>
    <r>
      <rPr>
        <sz val="11"/>
        <color indexed="8"/>
        <rFont val="Arial"/>
        <family val="2"/>
        <charset val="238"/>
      </rPr>
      <t xml:space="preserve"> za ove radove. Potkresavanje će se vršiti uz nalog nadzornog organa i uz tačno evidentiranje utroška radne snage i mehanizacije.</t>
    </r>
  </si>
  <si>
    <t xml:space="preserve">Planirani obim usluga bi uz uredan nadzor, ažurnost izvođača i predan rad komunalne inspekcije osigurao  uredan grad,  ugodan za život  i rad. </t>
  </si>
  <si>
    <t xml:space="preserve">          8. Centralno Spomen obilježje šehidima i poginulim borcima sa stazama u parku ispred trokuća (sa                                        </t>
  </si>
  <si>
    <t xml:space="preserve">              istresanjem korpi)</t>
  </si>
  <si>
    <t>Breza,      .      .2021.godine                                                                                                Anel Rihić s.r.</t>
  </si>
  <si>
    <t xml:space="preserve">        Period 16.11.2021.g. do 15.03.2022.godine</t>
  </si>
  <si>
    <t xml:space="preserve">Ulice i javne zelene površine u užoj gradskoj zoni-branje papira i istresanje kanti za smeće (u periodu 16.11.2021.g do 15.03.2022.g. ukupno 84 radna dana)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</si>
</sst>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M&quot;;[Red]\-#,##0.00\ &quot;KM&quot;"/>
    <numFmt numFmtId="164" formatCode="0.000"/>
  </numFmts>
  <fonts count="24" x14ac:knownFonts="1"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vertAlign val="superscript"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Arial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0" fillId="0" borderId="1" xfId="0" applyBorder="1" applyAlignment="1"/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right" wrapText="1"/>
    </xf>
    <xf numFmtId="2" fontId="14" fillId="0" borderId="2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right" wrapText="1"/>
    </xf>
    <xf numFmtId="4" fontId="14" fillId="0" borderId="6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right" wrapText="1"/>
    </xf>
    <xf numFmtId="0" fontId="14" fillId="0" borderId="8" xfId="0" applyFont="1" applyBorder="1" applyAlignment="1"/>
    <xf numFmtId="4" fontId="14" fillId="0" borderId="4" xfId="0" applyNumberFormat="1" applyFont="1" applyBorder="1"/>
    <xf numFmtId="2" fontId="14" fillId="0" borderId="9" xfId="0" applyNumberFormat="1" applyFont="1" applyBorder="1" applyAlignment="1">
      <alignment horizontal="right" wrapText="1"/>
    </xf>
    <xf numFmtId="0" fontId="15" fillId="0" borderId="0" xfId="0" applyFont="1" applyAlignment="1">
      <alignment horizontal="justify" vertical="justify" wrapText="1"/>
    </xf>
    <xf numFmtId="0" fontId="0" fillId="0" borderId="0" xfId="0" applyBorder="1"/>
    <xf numFmtId="0" fontId="15" fillId="0" borderId="0" xfId="0" applyFont="1"/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Alignment="1"/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4" fontId="14" fillId="0" borderId="0" xfId="0" applyNumberFormat="1" applyFont="1" applyBorder="1"/>
    <xf numFmtId="0" fontId="0" fillId="0" borderId="0" xfId="0" applyBorder="1" applyAlignment="1"/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14" fillId="0" borderId="10" xfId="0" applyFont="1" applyBorder="1" applyAlignment="1"/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14" fillId="0" borderId="8" xfId="0" applyNumberFormat="1" applyFont="1" applyBorder="1" applyAlignment="1"/>
    <xf numFmtId="164" fontId="14" fillId="0" borderId="5" xfId="0" applyNumberFormat="1" applyFont="1" applyBorder="1" applyAlignment="1">
      <alignment horizontal="center" wrapText="1"/>
    </xf>
    <xf numFmtId="164" fontId="14" fillId="0" borderId="7" xfId="0" applyNumberFormat="1" applyFont="1" applyBorder="1" applyAlignment="1">
      <alignment horizontal="center" wrapText="1"/>
    </xf>
    <xf numFmtId="164" fontId="14" fillId="0" borderId="9" xfId="0" applyNumberFormat="1" applyFont="1" applyBorder="1" applyAlignment="1">
      <alignment horizontal="center" wrapText="1"/>
    </xf>
    <xf numFmtId="0" fontId="15" fillId="0" borderId="0" xfId="0" applyFont="1" applyAlignment="1">
      <alignment horizontal="justify" vertical="justify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right" vertical="top" wrapText="1"/>
    </xf>
    <xf numFmtId="4" fontId="17" fillId="0" borderId="4" xfId="0" applyNumberFormat="1" applyFont="1" applyBorder="1" applyAlignment="1">
      <alignment horizontal="right" vertical="top" wrapText="1"/>
    </xf>
    <xf numFmtId="4" fontId="14" fillId="0" borderId="4" xfId="0" applyNumberFormat="1" applyFont="1" applyBorder="1" applyAlignment="1">
      <alignment horizontal="right"/>
    </xf>
    <xf numFmtId="4" fontId="16" fillId="0" borderId="4" xfId="0" applyNumberFormat="1" applyFont="1" applyBorder="1" applyAlignment="1"/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/>
    <xf numFmtId="4" fontId="16" fillId="0" borderId="4" xfId="0" applyNumberFormat="1" applyFont="1" applyBorder="1" applyAlignment="1">
      <alignment horizontal="right"/>
    </xf>
    <xf numFmtId="0" fontId="15" fillId="0" borderId="0" xfId="0" applyFont="1" applyAlignment="1">
      <alignment horizontal="left" vertical="justify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0" xfId="0" applyBorder="1"/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wrapText="1"/>
    </xf>
    <xf numFmtId="2" fontId="15" fillId="0" borderId="3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right" wrapText="1"/>
    </xf>
    <xf numFmtId="0" fontId="17" fillId="0" borderId="4" xfId="0" applyFont="1" applyBorder="1" applyAlignment="1">
      <alignment wrapText="1"/>
    </xf>
    <xf numFmtId="4" fontId="17" fillId="0" borderId="4" xfId="0" applyNumberFormat="1" applyFont="1" applyBorder="1" applyAlignment="1">
      <alignment horizontal="right" wrapText="1"/>
    </xf>
    <xf numFmtId="0" fontId="17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right" wrapText="1"/>
    </xf>
    <xf numFmtId="0" fontId="0" fillId="0" borderId="4" xfId="0" applyBorder="1"/>
    <xf numFmtId="0" fontId="0" fillId="0" borderId="12" xfId="0" applyBorder="1"/>
    <xf numFmtId="0" fontId="17" fillId="0" borderId="8" xfId="0" applyFont="1" applyBorder="1" applyAlignment="1">
      <alignment wrapText="1"/>
    </xf>
    <xf numFmtId="4" fontId="17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wrapText="1"/>
    </xf>
    <xf numFmtId="4" fontId="15" fillId="0" borderId="4" xfId="0" applyNumberFormat="1" applyFont="1" applyBorder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horizontal="right" wrapText="1"/>
    </xf>
    <xf numFmtId="2" fontId="15" fillId="0" borderId="3" xfId="0" applyNumberFormat="1" applyFont="1" applyBorder="1" applyAlignment="1">
      <alignment horizontal="right" wrapText="1"/>
    </xf>
    <xf numFmtId="4" fontId="15" fillId="0" borderId="2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vertical="center" wrapText="1"/>
    </xf>
    <xf numFmtId="4" fontId="17" fillId="0" borderId="8" xfId="0" applyNumberFormat="1" applyFont="1" applyBorder="1" applyAlignment="1"/>
    <xf numFmtId="0" fontId="15" fillId="0" borderId="4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4" fontId="17" fillId="0" borderId="4" xfId="0" applyNumberFormat="1" applyFont="1" applyBorder="1" applyAlignment="1">
      <alignment horizontal="right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justify" wrapText="1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0" xfId="0" applyFont="1" applyBorder="1" applyAlignment="1"/>
    <xf numFmtId="4" fontId="17" fillId="0" borderId="0" xfId="0" applyNumberFormat="1" applyFont="1" applyBorder="1" applyAlignment="1"/>
    <xf numFmtId="0" fontId="17" fillId="0" borderId="0" xfId="0" applyFont="1" applyBorder="1" applyAlignment="1">
      <alignment horizontal="center" vertical="top" wrapText="1"/>
    </xf>
    <xf numFmtId="4" fontId="16" fillId="0" borderId="4" xfId="0" applyNumberFormat="1" applyFont="1" applyBorder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12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right" wrapText="1"/>
    </xf>
    <xf numFmtId="4" fontId="14" fillId="0" borderId="3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horizontal="right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" fontId="15" fillId="0" borderId="2" xfId="0" applyNumberFormat="1" applyFont="1" applyBorder="1" applyAlignment="1">
      <alignment vertical="center" wrapText="1"/>
    </xf>
    <xf numFmtId="4" fontId="17" fillId="0" borderId="13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 wrapText="1"/>
    </xf>
    <xf numFmtId="2" fontId="15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wrapText="1"/>
    </xf>
    <xf numFmtId="0" fontId="0" fillId="0" borderId="11" xfId="0" applyFont="1" applyBorder="1" applyAlignment="1"/>
    <xf numFmtId="0" fontId="15" fillId="0" borderId="0" xfId="0" applyFont="1" applyAlignment="1">
      <alignment horizontal="left"/>
    </xf>
    <xf numFmtId="0" fontId="0" fillId="0" borderId="10" xfId="0" applyFont="1" applyBorder="1"/>
    <xf numFmtId="0" fontId="15" fillId="0" borderId="0" xfId="0" applyFont="1" applyAlignment="1">
      <alignment horizontal="left" vertical="justify"/>
    </xf>
    <xf numFmtId="0" fontId="15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8" xfId="0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6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vertical="center" wrapText="1"/>
    </xf>
    <xf numFmtId="2" fontId="14" fillId="0" borderId="3" xfId="0" applyNumberFormat="1" applyFont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wrapText="1"/>
    </xf>
    <xf numFmtId="2" fontId="14" fillId="0" borderId="14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justify" wrapText="1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 vertical="justify" wrapText="1"/>
    </xf>
    <xf numFmtId="0" fontId="15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15" fillId="0" borderId="0" xfId="0" applyFont="1" applyAlignment="1">
      <alignment horizontal="right" vertical="justify"/>
    </xf>
    <xf numFmtId="0" fontId="17" fillId="0" borderId="1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5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indent="15"/>
    </xf>
    <xf numFmtId="8" fontId="11" fillId="0" borderId="0" xfId="0" applyNumberFormat="1" applyFont="1" applyAlignment="1">
      <alignment horizontal="right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164" fontId="22" fillId="0" borderId="7" xfId="0" applyNumberFormat="1" applyFont="1" applyBorder="1" applyAlignment="1">
      <alignment horizontal="center" wrapText="1"/>
    </xf>
    <xf numFmtId="2" fontId="22" fillId="0" borderId="5" xfId="0" applyNumberFormat="1" applyFont="1" applyBorder="1" applyAlignment="1">
      <alignment horizontal="right" wrapText="1"/>
    </xf>
    <xf numFmtId="4" fontId="22" fillId="0" borderId="6" xfId="0" applyNumberFormat="1" applyFont="1" applyBorder="1" applyAlignment="1">
      <alignment horizontal="right" wrapText="1"/>
    </xf>
    <xf numFmtId="0" fontId="21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164" fontId="22" fillId="0" borderId="3" xfId="0" applyNumberFormat="1" applyFont="1" applyBorder="1" applyAlignment="1">
      <alignment horizontal="center" wrapText="1"/>
    </xf>
    <xf numFmtId="2" fontId="22" fillId="0" borderId="7" xfId="0" applyNumberFormat="1" applyFont="1" applyBorder="1" applyAlignment="1">
      <alignment horizontal="right" wrapText="1"/>
    </xf>
    <xf numFmtId="4" fontId="23" fillId="0" borderId="4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2" fontId="23" fillId="0" borderId="4" xfId="0" applyNumberFormat="1" applyFont="1" applyBorder="1" applyAlignment="1">
      <alignment horizontal="center" wrapText="1"/>
    </xf>
    <xf numFmtId="2" fontId="23" fillId="0" borderId="3" xfId="0" applyNumberFormat="1" applyFont="1" applyBorder="1" applyAlignment="1">
      <alignment horizontal="right" wrapText="1"/>
    </xf>
    <xf numFmtId="4" fontId="23" fillId="0" borderId="3" xfId="0" applyNumberFormat="1" applyFont="1" applyBorder="1" applyAlignment="1">
      <alignment horizontal="right" wrapText="1"/>
    </xf>
    <xf numFmtId="2" fontId="23" fillId="0" borderId="3" xfId="0" applyNumberFormat="1" applyFont="1" applyBorder="1" applyAlignment="1">
      <alignment horizontal="right" vertical="center" wrapText="1"/>
    </xf>
    <xf numFmtId="4" fontId="23" fillId="0" borderId="3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justify"/>
    </xf>
    <xf numFmtId="0" fontId="17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8" fontId="0" fillId="0" borderId="0" xfId="0" applyNumberFormat="1" applyFont="1" applyAlignment="1">
      <alignment horizontal="right" vertical="center"/>
    </xf>
    <xf numFmtId="0" fontId="17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6" xfId="0" applyBorder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4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1" fillId="0" borderId="8" xfId="0" applyNumberFormat="1" applyFont="1" applyBorder="1" applyAlignment="1">
      <alignment horizontal="right" vertical="center"/>
    </xf>
    <xf numFmtId="8" fontId="1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justify"/>
    </xf>
    <xf numFmtId="0" fontId="11" fillId="0" borderId="0" xfId="0" applyFont="1" applyAlignment="1">
      <alignment horizontal="left" vertical="center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22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left" vertical="justify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justify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left" wrapText="1"/>
    </xf>
    <xf numFmtId="0" fontId="23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4" fontId="15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left" vertical="justify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8" fontId="11" fillId="0" borderId="12" xfId="0" applyNumberFormat="1" applyFont="1" applyBorder="1" applyAlignment="1">
      <alignment horizontal="right" vertical="center"/>
    </xf>
    <xf numFmtId="8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8" fontId="1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0"/>
  <sheetViews>
    <sheetView tabSelected="1" view="pageLayout" topLeftCell="A223" zoomScaleNormal="100" workbookViewId="0">
      <selection activeCell="D233" sqref="D233"/>
    </sheetView>
  </sheetViews>
  <sheetFormatPr defaultRowHeight="15" x14ac:dyDescent="0.2"/>
  <cols>
    <col min="1" max="1" width="30.33203125" style="261" customWidth="1"/>
    <col min="2" max="2" width="7.6640625" customWidth="1"/>
    <col min="3" max="3" width="11" customWidth="1"/>
    <col min="4" max="4" width="7.5546875" customWidth="1"/>
    <col min="5" max="5" width="7.21875" customWidth="1"/>
    <col min="6" max="6" width="10.21875" customWidth="1"/>
    <col min="7" max="7" width="8.77734375" customWidth="1"/>
  </cols>
  <sheetData>
    <row r="1" spans="1:7" ht="15.75" x14ac:dyDescent="0.25">
      <c r="F1" s="343" t="s">
        <v>392</v>
      </c>
      <c r="G1" s="343"/>
    </row>
    <row r="2" spans="1:7" ht="13.5" customHeight="1" x14ac:dyDescent="0.25">
      <c r="F2" s="343"/>
      <c r="G2" s="343"/>
    </row>
    <row r="3" spans="1:7" ht="48.6" customHeight="1" x14ac:dyDescent="0.2">
      <c r="A3" s="446" t="s">
        <v>388</v>
      </c>
      <c r="B3" s="446"/>
      <c r="C3" s="446"/>
      <c r="D3" s="446"/>
      <c r="E3" s="446"/>
      <c r="F3" s="446"/>
      <c r="G3" s="446"/>
    </row>
    <row r="4" spans="1:7" ht="12.6" customHeight="1" x14ac:dyDescent="0.2">
      <c r="A4" s="262"/>
      <c r="B4" s="20"/>
      <c r="C4" s="20"/>
      <c r="D4" s="20"/>
      <c r="E4" s="20"/>
      <c r="F4" s="20"/>
      <c r="G4" s="20"/>
    </row>
    <row r="5" spans="1:7" ht="8.25" customHeight="1" x14ac:dyDescent="0.2">
      <c r="A5" s="262"/>
      <c r="B5" s="46"/>
      <c r="C5" s="46"/>
      <c r="D5" s="46"/>
      <c r="E5" s="46"/>
      <c r="F5" s="46"/>
      <c r="G5" s="46"/>
    </row>
    <row r="6" spans="1:7" ht="16.149999999999999" customHeight="1" x14ac:dyDescent="0.2">
      <c r="A6" s="447" t="s">
        <v>31</v>
      </c>
      <c r="B6" s="447"/>
      <c r="C6" s="447"/>
      <c r="D6" s="447"/>
      <c r="E6" s="447"/>
      <c r="F6" s="447"/>
      <c r="G6" s="447"/>
    </row>
    <row r="7" spans="1:7" ht="16.149999999999999" customHeight="1" x14ac:dyDescent="0.2">
      <c r="A7" s="447" t="s">
        <v>32</v>
      </c>
      <c r="B7" s="447"/>
      <c r="C7" s="447"/>
      <c r="D7" s="447"/>
      <c r="E7" s="447"/>
      <c r="F7" s="447"/>
      <c r="G7" s="447"/>
    </row>
    <row r="8" spans="1:7" ht="16.149999999999999" customHeight="1" x14ac:dyDescent="0.2">
      <c r="A8" s="448" t="s">
        <v>389</v>
      </c>
      <c r="B8" s="448"/>
      <c r="C8" s="448"/>
      <c r="D8" s="448"/>
      <c r="E8" s="448"/>
      <c r="F8" s="448"/>
      <c r="G8" s="448"/>
    </row>
    <row r="9" spans="1:7" s="21" customFormat="1" ht="12.75" customHeight="1" x14ac:dyDescent="0.2">
      <c r="A9" s="449" t="s">
        <v>40</v>
      </c>
      <c r="B9" s="449"/>
      <c r="C9" s="449"/>
      <c r="D9" s="449"/>
      <c r="E9" s="449"/>
      <c r="F9" s="449"/>
      <c r="G9" s="449"/>
    </row>
    <row r="10" spans="1:7" s="25" customFormat="1" ht="16.149999999999999" customHeight="1" x14ac:dyDescent="0.2">
      <c r="A10" s="362" t="s">
        <v>42</v>
      </c>
      <c r="B10" s="362"/>
      <c r="C10" s="362"/>
      <c r="D10" s="362"/>
      <c r="E10" s="362"/>
      <c r="F10" s="362"/>
      <c r="G10" s="362"/>
    </row>
    <row r="11" spans="1:7" s="21" customFormat="1" ht="16.149999999999999" customHeight="1" x14ac:dyDescent="0.2">
      <c r="A11" s="362" t="s">
        <v>41</v>
      </c>
      <c r="B11" s="362"/>
      <c r="C11" s="362"/>
      <c r="D11" s="362"/>
      <c r="E11" s="362"/>
      <c r="F11" s="362"/>
      <c r="G11" s="362"/>
    </row>
    <row r="12" spans="1:7" s="21" customFormat="1" ht="9.75" customHeight="1" x14ac:dyDescent="0.2">
      <c r="A12" s="263"/>
      <c r="B12" s="146"/>
      <c r="C12" s="146"/>
      <c r="D12" s="146"/>
      <c r="E12" s="146"/>
      <c r="F12" s="146"/>
      <c r="G12" s="146"/>
    </row>
    <row r="13" spans="1:7" s="21" customFormat="1" ht="16.899999999999999" customHeight="1" x14ac:dyDescent="0.2">
      <c r="A13" s="337" t="s">
        <v>369</v>
      </c>
      <c r="B13" s="337"/>
      <c r="C13" s="337"/>
      <c r="D13" s="337"/>
      <c r="E13" s="337"/>
      <c r="F13" s="337"/>
      <c r="G13" s="337"/>
    </row>
    <row r="14" spans="1:7" s="21" customFormat="1" ht="16.899999999999999" customHeight="1" x14ac:dyDescent="0.2">
      <c r="A14" s="337" t="s">
        <v>370</v>
      </c>
      <c r="B14" s="337"/>
      <c r="C14" s="337"/>
      <c r="D14" s="337"/>
      <c r="E14" s="337"/>
      <c r="F14" s="337"/>
      <c r="G14" s="337"/>
    </row>
    <row r="15" spans="1:7" s="21" customFormat="1" ht="16.899999999999999" customHeight="1" x14ac:dyDescent="0.2">
      <c r="A15" s="337" t="s">
        <v>371</v>
      </c>
      <c r="B15" s="337"/>
      <c r="C15" s="337"/>
      <c r="D15" s="337"/>
      <c r="E15" s="337"/>
      <c r="F15" s="337"/>
      <c r="G15" s="337"/>
    </row>
    <row r="16" spans="1:7" s="21" customFormat="1" ht="16.899999999999999" customHeight="1" x14ac:dyDescent="0.2">
      <c r="A16" s="337" t="s">
        <v>372</v>
      </c>
      <c r="B16" s="337"/>
      <c r="C16" s="337"/>
      <c r="D16" s="337"/>
      <c r="E16" s="337"/>
      <c r="F16" s="337"/>
      <c r="G16" s="337"/>
    </row>
    <row r="17" spans="1:7" s="21" customFormat="1" ht="17.45" customHeight="1" x14ac:dyDescent="0.2">
      <c r="A17" s="450" t="s">
        <v>302</v>
      </c>
      <c r="B17" s="451"/>
      <c r="C17" s="451"/>
      <c r="D17" s="451"/>
      <c r="E17" s="451"/>
      <c r="F17" s="451"/>
      <c r="G17" s="451"/>
    </row>
    <row r="18" spans="1:7" s="21" customFormat="1" ht="16.899999999999999" customHeight="1" x14ac:dyDescent="0.2">
      <c r="A18" s="452" t="s">
        <v>303</v>
      </c>
      <c r="B18" s="452"/>
      <c r="C18" s="452"/>
      <c r="D18" s="452"/>
      <c r="E18" s="452"/>
      <c r="F18" s="452"/>
      <c r="G18" s="452"/>
    </row>
    <row r="19" spans="1:7" s="21" customFormat="1" ht="11.25" customHeight="1" x14ac:dyDescent="0.2">
      <c r="A19" s="264"/>
      <c r="B19" s="143"/>
      <c r="C19" s="143"/>
      <c r="D19" s="143"/>
      <c r="E19" s="143"/>
      <c r="F19" s="143"/>
      <c r="G19" s="143"/>
    </row>
    <row r="20" spans="1:7" s="21" customFormat="1" ht="16.899999999999999" customHeight="1" x14ac:dyDescent="0.2">
      <c r="A20" s="455" t="s">
        <v>217</v>
      </c>
      <c r="B20" s="455"/>
      <c r="C20" s="455"/>
      <c r="D20" s="455"/>
      <c r="E20" s="455"/>
      <c r="F20" s="455"/>
      <c r="G20" s="455"/>
    </row>
    <row r="21" spans="1:7" s="21" customFormat="1" ht="16.899999999999999" customHeight="1" x14ac:dyDescent="0.25">
      <c r="A21" s="456" t="s">
        <v>393</v>
      </c>
      <c r="B21" s="456"/>
      <c r="C21" s="456"/>
      <c r="D21" s="456"/>
      <c r="E21" s="456"/>
      <c r="F21" s="456"/>
      <c r="G21" s="456"/>
    </row>
    <row r="22" spans="1:7" s="21" customFormat="1" ht="16.899999999999999" customHeight="1" x14ac:dyDescent="0.25">
      <c r="A22" s="347" t="s">
        <v>394</v>
      </c>
      <c r="B22" s="347"/>
      <c r="C22" s="347"/>
      <c r="D22" s="347"/>
      <c r="E22" s="347"/>
      <c r="F22" s="347"/>
      <c r="G22" s="347"/>
    </row>
    <row r="23" spans="1:7" s="21" customFormat="1" ht="12" customHeight="1" x14ac:dyDescent="0.2">
      <c r="A23" s="263"/>
      <c r="B23" s="24"/>
      <c r="C23" s="24"/>
      <c r="D23" s="24"/>
      <c r="E23" s="24"/>
      <c r="F23" s="24"/>
      <c r="G23" s="24"/>
    </row>
    <row r="24" spans="1:7" s="21" customFormat="1" ht="16.149999999999999" customHeight="1" x14ac:dyDescent="0.25">
      <c r="A24" s="347" t="s">
        <v>132</v>
      </c>
      <c r="B24" s="347"/>
      <c r="C24" s="347"/>
      <c r="D24" s="347"/>
      <c r="E24" s="347"/>
      <c r="F24" s="347"/>
      <c r="G24" s="347"/>
    </row>
    <row r="25" spans="1:7" s="21" customFormat="1" ht="16.899999999999999" customHeight="1" x14ac:dyDescent="0.2">
      <c r="A25" s="337" t="s">
        <v>33</v>
      </c>
      <c r="B25" s="337"/>
      <c r="C25" s="337"/>
      <c r="D25" s="337"/>
      <c r="E25" s="337"/>
      <c r="F25" s="337"/>
      <c r="G25" s="337"/>
    </row>
    <row r="26" spans="1:7" s="21" customFormat="1" ht="16.899999999999999" customHeight="1" x14ac:dyDescent="0.2">
      <c r="A26" s="337" t="s">
        <v>252</v>
      </c>
      <c r="B26" s="337"/>
      <c r="C26" s="337"/>
      <c r="D26" s="337"/>
      <c r="E26" s="337"/>
      <c r="F26" s="337"/>
      <c r="G26" s="337"/>
    </row>
    <row r="27" spans="1:7" s="21" customFormat="1" ht="16.899999999999999" customHeight="1" x14ac:dyDescent="0.2">
      <c r="A27" s="337" t="s">
        <v>234</v>
      </c>
      <c r="B27" s="337"/>
      <c r="C27" s="337"/>
      <c r="D27" s="337"/>
      <c r="E27" s="337"/>
      <c r="F27" s="337"/>
      <c r="G27" s="337"/>
    </row>
    <row r="28" spans="1:7" s="21" customFormat="1" ht="16.899999999999999" customHeight="1" x14ac:dyDescent="0.2">
      <c r="A28" s="337" t="s">
        <v>34</v>
      </c>
      <c r="B28" s="337"/>
      <c r="C28" s="337"/>
      <c r="D28" s="337"/>
      <c r="E28" s="337"/>
      <c r="F28" s="337"/>
      <c r="G28" s="337"/>
    </row>
    <row r="29" spans="1:7" s="21" customFormat="1" ht="16.899999999999999" customHeight="1" x14ac:dyDescent="0.2">
      <c r="A29" s="337" t="s">
        <v>35</v>
      </c>
      <c r="B29" s="337"/>
      <c r="C29" s="337"/>
      <c r="D29" s="337"/>
      <c r="E29" s="337"/>
      <c r="F29" s="337"/>
      <c r="G29" s="337"/>
    </row>
    <row r="30" spans="1:7" s="21" customFormat="1" ht="16.899999999999999" customHeight="1" x14ac:dyDescent="0.2">
      <c r="A30" s="337" t="s">
        <v>265</v>
      </c>
      <c r="B30" s="337"/>
      <c r="C30" s="337"/>
      <c r="D30" s="337"/>
      <c r="E30" s="337"/>
      <c r="F30" s="337"/>
      <c r="G30" s="337"/>
    </row>
    <row r="31" spans="1:7" s="21" customFormat="1" ht="16.899999999999999" customHeight="1" x14ac:dyDescent="0.2">
      <c r="A31" s="337" t="s">
        <v>226</v>
      </c>
      <c r="B31" s="337"/>
      <c r="C31" s="337"/>
      <c r="D31" s="337"/>
      <c r="E31" s="337"/>
      <c r="F31" s="337"/>
      <c r="G31" s="337"/>
    </row>
    <row r="32" spans="1:7" s="21" customFormat="1" ht="16.899999999999999" customHeight="1" x14ac:dyDescent="0.2">
      <c r="A32" s="337" t="s">
        <v>266</v>
      </c>
      <c r="B32" s="337"/>
      <c r="C32" s="337"/>
      <c r="D32" s="337"/>
      <c r="E32" s="337"/>
      <c r="F32" s="337"/>
      <c r="G32" s="337"/>
    </row>
    <row r="33" spans="1:7" s="21" customFormat="1" ht="16.899999999999999" customHeight="1" x14ac:dyDescent="0.2">
      <c r="A33" s="337" t="s">
        <v>232</v>
      </c>
      <c r="B33" s="337"/>
      <c r="C33" s="337"/>
      <c r="D33" s="337"/>
      <c r="E33" s="337"/>
      <c r="F33" s="337"/>
      <c r="G33" s="337"/>
    </row>
    <row r="34" spans="1:7" s="21" customFormat="1" ht="16.899999999999999" customHeight="1" x14ac:dyDescent="0.2">
      <c r="A34" s="337" t="s">
        <v>253</v>
      </c>
      <c r="B34" s="337"/>
      <c r="C34" s="337"/>
      <c r="D34" s="337"/>
      <c r="E34" s="337"/>
      <c r="F34" s="337"/>
      <c r="G34" s="337"/>
    </row>
    <row r="35" spans="1:7" s="21" customFormat="1" ht="16.899999999999999" customHeight="1" x14ac:dyDescent="0.2">
      <c r="A35" s="444" t="s">
        <v>254</v>
      </c>
      <c r="B35" s="444"/>
      <c r="C35" s="444"/>
      <c r="D35" s="444"/>
      <c r="E35" s="444"/>
      <c r="F35" s="444"/>
      <c r="G35" s="444"/>
    </row>
    <row r="36" spans="1:7" s="21" customFormat="1" ht="16.899999999999999" customHeight="1" x14ac:dyDescent="0.2">
      <c r="A36" s="337" t="s">
        <v>45</v>
      </c>
      <c r="B36" s="337"/>
      <c r="C36" s="337"/>
      <c r="D36" s="337"/>
      <c r="E36" s="337"/>
      <c r="F36" s="337"/>
      <c r="G36" s="337"/>
    </row>
    <row r="37" spans="1:7" ht="16.899999999999999" customHeight="1" x14ac:dyDescent="0.2">
      <c r="A37" s="444" t="s">
        <v>240</v>
      </c>
      <c r="B37" s="444"/>
      <c r="C37" s="444"/>
      <c r="D37" s="444"/>
      <c r="E37" s="444"/>
      <c r="F37" s="444"/>
      <c r="G37" s="444"/>
    </row>
    <row r="38" spans="1:7" ht="16.899999999999999" customHeight="1" x14ac:dyDescent="0.2">
      <c r="A38" s="337" t="s">
        <v>46</v>
      </c>
      <c r="B38" s="337"/>
      <c r="C38" s="337"/>
      <c r="D38" s="337"/>
      <c r="E38" s="337"/>
      <c r="F38" s="337"/>
      <c r="G38" s="337"/>
    </row>
    <row r="39" spans="1:7" ht="16.899999999999999" customHeight="1" x14ac:dyDescent="0.2">
      <c r="A39" s="337" t="s">
        <v>135</v>
      </c>
      <c r="B39" s="337"/>
      <c r="C39" s="337"/>
      <c r="D39" s="337"/>
      <c r="E39" s="337"/>
      <c r="F39" s="337"/>
      <c r="G39" s="337"/>
    </row>
    <row r="40" spans="1:7" ht="16.899999999999999" customHeight="1" x14ac:dyDescent="0.2">
      <c r="A40" s="337" t="s">
        <v>267</v>
      </c>
      <c r="B40" s="337"/>
      <c r="C40" s="337"/>
      <c r="D40" s="337"/>
      <c r="E40" s="337"/>
      <c r="F40" s="337"/>
      <c r="G40" s="337"/>
    </row>
    <row r="41" spans="1:7" ht="10.5" customHeight="1" x14ac:dyDescent="0.2"/>
    <row r="42" spans="1:7" ht="16.899999999999999" customHeight="1" x14ac:dyDescent="0.2">
      <c r="A42" s="339" t="s">
        <v>133</v>
      </c>
      <c r="B42" s="339"/>
      <c r="C42" s="339"/>
      <c r="D42" s="339"/>
      <c r="E42" s="339"/>
      <c r="F42" s="339"/>
      <c r="G42" s="339"/>
    </row>
    <row r="43" spans="1:7" ht="16.899999999999999" customHeight="1" x14ac:dyDescent="0.2">
      <c r="A43" s="337" t="s">
        <v>36</v>
      </c>
      <c r="B43" s="337"/>
      <c r="C43" s="337"/>
      <c r="D43" s="337"/>
      <c r="E43" s="337"/>
      <c r="F43" s="337"/>
      <c r="G43" s="337"/>
    </row>
    <row r="44" spans="1:7" ht="16.899999999999999" customHeight="1" x14ac:dyDescent="0.2">
      <c r="A44" s="337" t="s">
        <v>37</v>
      </c>
      <c r="B44" s="337"/>
      <c r="C44" s="337"/>
      <c r="D44" s="337"/>
      <c r="E44" s="337"/>
      <c r="F44" s="337"/>
      <c r="G44" s="337"/>
    </row>
    <row r="45" spans="1:7" ht="16.899999999999999" customHeight="1" x14ac:dyDescent="0.2">
      <c r="A45" s="337" t="s">
        <v>44</v>
      </c>
      <c r="B45" s="337"/>
      <c r="C45" s="337"/>
      <c r="D45" s="337"/>
      <c r="E45" s="337"/>
      <c r="F45" s="337"/>
      <c r="G45" s="337"/>
    </row>
    <row r="46" spans="1:7" ht="16.899999999999999" customHeight="1" x14ac:dyDescent="0.2">
      <c r="A46" s="337" t="s">
        <v>304</v>
      </c>
      <c r="B46" s="337"/>
      <c r="C46" s="337"/>
      <c r="D46" s="337"/>
      <c r="E46" s="337"/>
      <c r="F46" s="337"/>
      <c r="G46" s="337"/>
    </row>
    <row r="47" spans="1:7" ht="16.899999999999999" customHeight="1" x14ac:dyDescent="0.2">
      <c r="A47" s="337" t="s">
        <v>38</v>
      </c>
      <c r="B47" s="337"/>
      <c r="C47" s="337"/>
      <c r="D47" s="337"/>
      <c r="E47" s="337"/>
      <c r="F47" s="337"/>
      <c r="G47" s="337"/>
    </row>
    <row r="48" spans="1:7" ht="16.899999999999999" customHeight="1" x14ac:dyDescent="0.2">
      <c r="A48" s="337" t="s">
        <v>39</v>
      </c>
      <c r="B48" s="337"/>
      <c r="C48" s="337"/>
      <c r="D48" s="337"/>
      <c r="E48" s="337"/>
      <c r="F48" s="337"/>
      <c r="G48" s="337"/>
    </row>
    <row r="49" spans="1:7" ht="16.899999999999999" customHeight="1" x14ac:dyDescent="0.2">
      <c r="A49" s="335" t="s">
        <v>356</v>
      </c>
      <c r="B49" s="337"/>
      <c r="C49" s="337"/>
      <c r="D49" s="337"/>
      <c r="E49" s="337"/>
      <c r="F49" s="337"/>
      <c r="G49" s="337"/>
    </row>
    <row r="50" spans="1:7" ht="15.75" customHeight="1" x14ac:dyDescent="0.2">
      <c r="A50" s="335" t="s">
        <v>401</v>
      </c>
      <c r="B50" s="335"/>
      <c r="C50" s="335"/>
      <c r="D50" s="335"/>
      <c r="E50" s="335"/>
      <c r="F50" s="335"/>
      <c r="G50" s="335"/>
    </row>
    <row r="51" spans="1:7" ht="15" customHeight="1" x14ac:dyDescent="0.2">
      <c r="A51" s="335" t="s">
        <v>402</v>
      </c>
      <c r="B51" s="335"/>
      <c r="C51" s="335"/>
      <c r="D51" s="335"/>
      <c r="E51" s="335"/>
      <c r="F51" s="335"/>
      <c r="G51" s="335"/>
    </row>
    <row r="52" spans="1:7" s="21" customFormat="1" ht="15" customHeight="1" x14ac:dyDescent="0.25">
      <c r="A52" s="347" t="s">
        <v>48</v>
      </c>
      <c r="B52" s="347"/>
      <c r="C52" s="347"/>
      <c r="D52" s="347"/>
      <c r="E52" s="347"/>
      <c r="F52" s="347"/>
      <c r="G52" s="347"/>
    </row>
    <row r="53" spans="1:7" s="21" customFormat="1" ht="14.45" customHeight="1" x14ac:dyDescent="0.2">
      <c r="A53" s="337" t="s">
        <v>268</v>
      </c>
      <c r="B53" s="337"/>
      <c r="C53" s="337"/>
      <c r="D53" s="337"/>
      <c r="E53" s="337"/>
      <c r="F53" s="337"/>
      <c r="G53" s="337"/>
    </row>
    <row r="54" spans="1:7" s="21" customFormat="1" ht="14.45" customHeight="1" x14ac:dyDescent="0.2">
      <c r="A54" s="337" t="s">
        <v>47</v>
      </c>
      <c r="B54" s="337"/>
      <c r="C54" s="337"/>
      <c r="D54" s="337"/>
      <c r="E54" s="337"/>
      <c r="F54" s="337"/>
      <c r="G54" s="337"/>
    </row>
    <row r="55" spans="1:7" s="21" customFormat="1" ht="14.45" customHeight="1" x14ac:dyDescent="0.2">
      <c r="A55" s="337" t="s">
        <v>305</v>
      </c>
      <c r="B55" s="337"/>
      <c r="C55" s="337"/>
      <c r="D55" s="337"/>
      <c r="E55" s="337"/>
      <c r="F55" s="337"/>
      <c r="G55" s="337"/>
    </row>
    <row r="56" spans="1:7" s="21" customFormat="1" ht="14.45" customHeight="1" x14ac:dyDescent="0.2">
      <c r="A56" s="337" t="s">
        <v>271</v>
      </c>
      <c r="B56" s="337"/>
      <c r="C56" s="337"/>
      <c r="D56" s="337"/>
      <c r="E56" s="337"/>
      <c r="F56" s="337"/>
      <c r="G56" s="337"/>
    </row>
    <row r="57" spans="1:7" s="21" customFormat="1" ht="14.45" customHeight="1" x14ac:dyDescent="0.2">
      <c r="A57" s="337" t="s">
        <v>272</v>
      </c>
      <c r="B57" s="337"/>
      <c r="C57" s="337"/>
      <c r="D57" s="337"/>
      <c r="E57" s="337"/>
      <c r="F57" s="337"/>
      <c r="G57" s="337"/>
    </row>
    <row r="58" spans="1:7" s="21" customFormat="1" ht="14.45" customHeight="1" x14ac:dyDescent="0.2">
      <c r="A58" s="337" t="s">
        <v>273</v>
      </c>
      <c r="B58" s="337"/>
      <c r="C58" s="337"/>
      <c r="D58" s="337"/>
      <c r="E58" s="337"/>
      <c r="F58" s="337"/>
      <c r="G58" s="337"/>
    </row>
    <row r="59" spans="1:7" s="21" customFormat="1" ht="14.45" customHeight="1" x14ac:dyDescent="0.2">
      <c r="A59" s="337" t="s">
        <v>274</v>
      </c>
      <c r="B59" s="337"/>
      <c r="C59" s="337"/>
      <c r="D59" s="337"/>
      <c r="E59" s="337"/>
      <c r="F59" s="337"/>
      <c r="G59" s="337"/>
    </row>
    <row r="60" spans="1:7" s="21" customFormat="1" ht="14.45" customHeight="1" x14ac:dyDescent="0.2">
      <c r="A60" s="362" t="s">
        <v>275</v>
      </c>
      <c r="B60" s="362"/>
      <c r="C60" s="362"/>
      <c r="D60" s="362"/>
      <c r="E60" s="362"/>
      <c r="F60" s="362"/>
      <c r="G60" s="362"/>
    </row>
    <row r="61" spans="1:7" s="21" customFormat="1" ht="14.45" customHeight="1" x14ac:dyDescent="0.2">
      <c r="A61" s="362" t="s">
        <v>357</v>
      </c>
      <c r="B61" s="362"/>
      <c r="C61" s="362"/>
      <c r="D61" s="362"/>
      <c r="E61" s="362"/>
      <c r="F61" s="362"/>
      <c r="G61" s="362"/>
    </row>
    <row r="62" spans="1:7" s="21" customFormat="1" ht="14.45" customHeight="1" x14ac:dyDescent="0.2">
      <c r="A62" s="362" t="s">
        <v>276</v>
      </c>
      <c r="B62" s="362"/>
      <c r="C62" s="362"/>
      <c r="D62" s="362"/>
      <c r="E62" s="362"/>
      <c r="F62" s="362"/>
      <c r="G62" s="362"/>
    </row>
    <row r="63" spans="1:7" s="21" customFormat="1" ht="14.45" customHeight="1" x14ac:dyDescent="0.2">
      <c r="A63" s="445" t="s">
        <v>277</v>
      </c>
      <c r="B63" s="445"/>
      <c r="C63" s="445"/>
      <c r="D63" s="445"/>
      <c r="E63" s="445"/>
      <c r="F63" s="445"/>
      <c r="G63" s="445"/>
    </row>
    <row r="64" spans="1:7" s="21" customFormat="1" ht="14.45" customHeight="1" x14ac:dyDescent="0.2">
      <c r="A64" s="362" t="s">
        <v>278</v>
      </c>
      <c r="B64" s="362"/>
      <c r="C64" s="362"/>
      <c r="D64" s="362"/>
      <c r="E64" s="362"/>
      <c r="F64" s="362"/>
      <c r="G64" s="362"/>
    </row>
    <row r="65" spans="1:7" s="21" customFormat="1" ht="14.45" customHeight="1" x14ac:dyDescent="0.2">
      <c r="A65" s="362" t="s">
        <v>384</v>
      </c>
      <c r="B65" s="362"/>
      <c r="C65" s="362"/>
      <c r="D65" s="362"/>
      <c r="E65" s="362"/>
      <c r="F65" s="362"/>
      <c r="G65" s="362"/>
    </row>
    <row r="66" spans="1:7" ht="14.45" customHeight="1" x14ac:dyDescent="0.2">
      <c r="A66" s="362" t="s">
        <v>385</v>
      </c>
      <c r="B66" s="362"/>
      <c r="C66" s="362"/>
      <c r="D66" s="362"/>
      <c r="E66" s="362"/>
      <c r="F66" s="362"/>
      <c r="G66" s="362"/>
    </row>
    <row r="67" spans="1:7" ht="7.9" customHeight="1" x14ac:dyDescent="0.2">
      <c r="A67" s="263"/>
      <c r="B67" s="126"/>
      <c r="C67" s="126"/>
      <c r="D67" s="126"/>
      <c r="E67" s="126"/>
      <c r="F67" s="126"/>
      <c r="G67" s="126"/>
    </row>
    <row r="68" spans="1:7" ht="15" customHeight="1" x14ac:dyDescent="0.2">
      <c r="A68" s="339" t="s">
        <v>208</v>
      </c>
      <c r="B68" s="339"/>
      <c r="C68" s="339"/>
      <c r="D68" s="339"/>
      <c r="E68" s="339"/>
      <c r="F68" s="339"/>
      <c r="G68" s="339"/>
    </row>
    <row r="69" spans="1:7" ht="15" customHeight="1" x14ac:dyDescent="0.2">
      <c r="A69" s="337" t="s">
        <v>210</v>
      </c>
      <c r="B69" s="337"/>
      <c r="C69" s="337"/>
      <c r="D69" s="337"/>
      <c r="E69" s="337"/>
      <c r="F69" s="337"/>
      <c r="G69" s="337"/>
    </row>
    <row r="70" spans="1:7" ht="15" customHeight="1" x14ac:dyDescent="0.2">
      <c r="A70" s="335" t="s">
        <v>314</v>
      </c>
      <c r="B70" s="335"/>
      <c r="C70" s="335"/>
      <c r="D70" s="335"/>
      <c r="E70" s="335"/>
      <c r="F70" s="335"/>
      <c r="G70" s="335"/>
    </row>
    <row r="71" spans="1:7" ht="15" customHeight="1" x14ac:dyDescent="0.2">
      <c r="A71" s="335" t="s">
        <v>315</v>
      </c>
      <c r="B71" s="335"/>
      <c r="C71" s="335"/>
      <c r="D71" s="335"/>
      <c r="E71" s="335"/>
      <c r="F71" s="335"/>
      <c r="G71" s="335"/>
    </row>
    <row r="72" spans="1:7" ht="13.9" customHeight="1" x14ac:dyDescent="0.2">
      <c r="A72" s="362" t="s">
        <v>386</v>
      </c>
      <c r="B72" s="362"/>
      <c r="C72" s="362"/>
      <c r="D72" s="362"/>
      <c r="E72" s="362"/>
      <c r="F72" s="362"/>
      <c r="G72" s="362"/>
    </row>
    <row r="73" spans="1:7" ht="13.9" customHeight="1" x14ac:dyDescent="0.2">
      <c r="A73" s="301"/>
      <c r="B73" s="301"/>
      <c r="C73" s="301"/>
      <c r="D73" s="301"/>
      <c r="E73" s="301"/>
      <c r="F73" s="301"/>
      <c r="G73" s="301"/>
    </row>
    <row r="74" spans="1:7" s="21" customFormat="1" ht="15" customHeight="1" x14ac:dyDescent="0.2">
      <c r="A74" s="339" t="s">
        <v>307</v>
      </c>
      <c r="B74" s="339"/>
      <c r="C74" s="339"/>
      <c r="D74" s="339"/>
      <c r="E74" s="339"/>
      <c r="F74" s="339"/>
      <c r="G74" s="339"/>
    </row>
    <row r="75" spans="1:7" s="21" customFormat="1" ht="15" customHeight="1" x14ac:dyDescent="0.2">
      <c r="A75" s="337" t="s">
        <v>323</v>
      </c>
      <c r="B75" s="337"/>
      <c r="C75" s="337"/>
      <c r="D75" s="337"/>
      <c r="E75" s="337"/>
      <c r="F75" s="337"/>
      <c r="G75" s="337"/>
    </row>
    <row r="76" spans="1:7" s="21" customFormat="1" ht="15" customHeight="1" x14ac:dyDescent="0.2">
      <c r="A76" s="337" t="s">
        <v>209</v>
      </c>
      <c r="B76" s="337"/>
      <c r="C76" s="337"/>
      <c r="D76" s="337"/>
      <c r="E76" s="337"/>
      <c r="F76" s="337"/>
      <c r="G76" s="337"/>
    </row>
    <row r="77" spans="1:7" s="21" customFormat="1" ht="15" customHeight="1" x14ac:dyDescent="0.2">
      <c r="A77" s="337" t="s">
        <v>341</v>
      </c>
      <c r="B77" s="337"/>
      <c r="C77" s="337"/>
      <c r="D77" s="337"/>
      <c r="E77" s="337"/>
      <c r="F77" s="337"/>
      <c r="G77" s="337"/>
    </row>
    <row r="78" spans="1:7" s="21" customFormat="1" ht="15" customHeight="1" x14ac:dyDescent="0.2">
      <c r="A78" s="337" t="s">
        <v>203</v>
      </c>
      <c r="B78" s="337"/>
      <c r="C78" s="337"/>
      <c r="D78" s="337"/>
      <c r="E78" s="337"/>
      <c r="F78" s="337"/>
      <c r="G78" s="337"/>
    </row>
    <row r="79" spans="1:7" s="21" customFormat="1" ht="15" customHeight="1" x14ac:dyDescent="0.2">
      <c r="A79" s="337" t="s">
        <v>249</v>
      </c>
      <c r="B79" s="337"/>
      <c r="C79" s="337"/>
      <c r="D79" s="337"/>
      <c r="E79" s="337"/>
      <c r="F79" s="337"/>
      <c r="G79" s="337"/>
    </row>
    <row r="80" spans="1:7" ht="6" customHeight="1" x14ac:dyDescent="0.2">
      <c r="A80" s="337" t="s">
        <v>43</v>
      </c>
      <c r="B80" s="337"/>
      <c r="C80" s="337"/>
      <c r="D80" s="337"/>
      <c r="E80" s="337"/>
      <c r="F80" s="337"/>
      <c r="G80" s="337"/>
    </row>
    <row r="81" spans="1:8" ht="15" customHeight="1" x14ac:dyDescent="0.2">
      <c r="A81" s="453" t="s">
        <v>6</v>
      </c>
      <c r="B81" s="440" t="s">
        <v>7</v>
      </c>
      <c r="C81" s="108" t="s">
        <v>8</v>
      </c>
      <c r="D81" s="108" t="s">
        <v>9</v>
      </c>
      <c r="E81" s="108" t="s">
        <v>10</v>
      </c>
      <c r="F81" s="108" t="s">
        <v>197</v>
      </c>
      <c r="G81" s="108" t="s">
        <v>3</v>
      </c>
    </row>
    <row r="82" spans="1:8" ht="13.9" customHeight="1" thickBot="1" x14ac:dyDescent="0.25">
      <c r="A82" s="454"/>
      <c r="B82" s="441"/>
      <c r="C82" s="215" t="s">
        <v>13</v>
      </c>
      <c r="D82" s="215" t="s">
        <v>13</v>
      </c>
      <c r="E82" s="215" t="s">
        <v>11</v>
      </c>
      <c r="F82" s="215" t="s">
        <v>82</v>
      </c>
      <c r="G82" s="215" t="s">
        <v>12</v>
      </c>
      <c r="H82" s="26"/>
    </row>
    <row r="83" spans="1:8" ht="15" customHeight="1" thickBot="1" x14ac:dyDescent="0.25">
      <c r="A83" s="437" t="s">
        <v>131</v>
      </c>
      <c r="B83" s="438"/>
      <c r="C83" s="438"/>
      <c r="D83" s="438"/>
      <c r="E83" s="438"/>
      <c r="F83" s="438"/>
      <c r="G83" s="439"/>
      <c r="H83" s="26"/>
    </row>
    <row r="84" spans="1:8" ht="14.45" customHeight="1" x14ac:dyDescent="0.2">
      <c r="A84" s="422" t="s">
        <v>0</v>
      </c>
      <c r="B84" s="424">
        <v>2694</v>
      </c>
      <c r="C84" s="216" t="s">
        <v>359</v>
      </c>
      <c r="D84" s="34">
        <v>1</v>
      </c>
      <c r="E84" s="44">
        <v>0.1</v>
      </c>
      <c r="F84" s="13">
        <f>B84*E84</f>
        <v>269.40000000000003</v>
      </c>
      <c r="G84" s="170">
        <f t="shared" ref="G84:G98" si="0">D84*F84</f>
        <v>269.40000000000003</v>
      </c>
      <c r="H84" s="26"/>
    </row>
    <row r="85" spans="1:8" ht="14.45" customHeight="1" x14ac:dyDescent="0.2">
      <c r="A85" s="422"/>
      <c r="B85" s="424"/>
      <c r="C85" s="27" t="s">
        <v>4</v>
      </c>
      <c r="D85" s="34">
        <v>91</v>
      </c>
      <c r="E85" s="44">
        <v>3.5000000000000003E-2</v>
      </c>
      <c r="F85" s="13">
        <f>B84*E85</f>
        <v>94.29</v>
      </c>
      <c r="G85" s="14">
        <f t="shared" si="0"/>
        <v>8580.3900000000012</v>
      </c>
      <c r="H85" s="26"/>
    </row>
    <row r="86" spans="1:8" ht="14.45" customHeight="1" x14ac:dyDescent="0.2">
      <c r="A86" s="429"/>
      <c r="B86" s="425"/>
      <c r="C86" s="28" t="s">
        <v>5</v>
      </c>
      <c r="D86" s="36">
        <v>13</v>
      </c>
      <c r="E86" s="45">
        <v>7.0000000000000007E-2</v>
      </c>
      <c r="F86" s="13">
        <f>B84*E86</f>
        <v>188.58</v>
      </c>
      <c r="G86" s="16">
        <f t="shared" si="0"/>
        <v>2451.54</v>
      </c>
      <c r="H86" s="26"/>
    </row>
    <row r="87" spans="1:8" ht="14.45" customHeight="1" x14ac:dyDescent="0.2">
      <c r="A87" s="421" t="s">
        <v>255</v>
      </c>
      <c r="B87" s="423">
        <v>3796.87</v>
      </c>
      <c r="C87" s="216" t="s">
        <v>359</v>
      </c>
      <c r="D87" s="34">
        <v>1</v>
      </c>
      <c r="E87" s="44">
        <v>0.1</v>
      </c>
      <c r="F87" s="10">
        <f>B87*E87</f>
        <v>379.68700000000001</v>
      </c>
      <c r="G87" s="11">
        <f t="shared" si="0"/>
        <v>379.68700000000001</v>
      </c>
      <c r="H87" s="26"/>
    </row>
    <row r="88" spans="1:8" ht="14.45" customHeight="1" x14ac:dyDescent="0.2">
      <c r="A88" s="422"/>
      <c r="B88" s="424"/>
      <c r="C88" s="27" t="s">
        <v>4</v>
      </c>
      <c r="D88" s="34">
        <v>91</v>
      </c>
      <c r="E88" s="44">
        <v>3.5000000000000003E-2</v>
      </c>
      <c r="F88" s="13">
        <f>B87*E88</f>
        <v>132.89045000000002</v>
      </c>
      <c r="G88" s="14">
        <f t="shared" si="0"/>
        <v>12093.030950000002</v>
      </c>
    </row>
    <row r="89" spans="1:8" ht="14.45" customHeight="1" x14ac:dyDescent="0.2">
      <c r="A89" s="429"/>
      <c r="B89" s="425"/>
      <c r="C89" s="28" t="s">
        <v>5</v>
      </c>
      <c r="D89" s="239">
        <v>13</v>
      </c>
      <c r="E89" s="45">
        <v>7.0000000000000007E-2</v>
      </c>
      <c r="F89" s="13">
        <f>B87*E89</f>
        <v>265.78090000000003</v>
      </c>
      <c r="G89" s="16">
        <f t="shared" si="0"/>
        <v>3455.1517000000003</v>
      </c>
    </row>
    <row r="90" spans="1:8" ht="14.45" customHeight="1" x14ac:dyDescent="0.2">
      <c r="A90" s="421" t="s">
        <v>395</v>
      </c>
      <c r="B90" s="423">
        <v>1676.3</v>
      </c>
      <c r="C90" s="216" t="s">
        <v>359</v>
      </c>
      <c r="D90" s="34">
        <v>1</v>
      </c>
      <c r="E90" s="44">
        <v>0.1</v>
      </c>
      <c r="F90" s="10">
        <f>B90*E90</f>
        <v>167.63</v>
      </c>
      <c r="G90" s="11">
        <f t="shared" si="0"/>
        <v>167.63</v>
      </c>
    </row>
    <row r="91" spans="1:8" ht="14.45" customHeight="1" x14ac:dyDescent="0.2">
      <c r="A91" s="422"/>
      <c r="B91" s="424"/>
      <c r="C91" s="4" t="s">
        <v>4</v>
      </c>
      <c r="D91" s="34">
        <v>91</v>
      </c>
      <c r="E91" s="44">
        <v>3.5000000000000003E-2</v>
      </c>
      <c r="F91" s="13">
        <f>B90*E91</f>
        <v>58.670500000000004</v>
      </c>
      <c r="G91" s="14">
        <f t="shared" si="0"/>
        <v>5339.0155000000004</v>
      </c>
    </row>
    <row r="92" spans="1:8" ht="14.45" customHeight="1" x14ac:dyDescent="0.2">
      <c r="A92" s="429"/>
      <c r="B92" s="425"/>
      <c r="C92" s="3" t="s">
        <v>5</v>
      </c>
      <c r="D92" s="239">
        <v>13</v>
      </c>
      <c r="E92" s="45">
        <v>7.0000000000000007E-2</v>
      </c>
      <c r="F92" s="13">
        <f>B90*E92</f>
        <v>117.34100000000001</v>
      </c>
      <c r="G92" s="16">
        <f t="shared" si="0"/>
        <v>1525.433</v>
      </c>
    </row>
    <row r="93" spans="1:8" ht="14.45" customHeight="1" x14ac:dyDescent="0.2">
      <c r="A93" s="421" t="s">
        <v>1</v>
      </c>
      <c r="B93" s="423">
        <v>900</v>
      </c>
      <c r="C93" s="216" t="s">
        <v>359</v>
      </c>
      <c r="D93" s="34">
        <v>1</v>
      </c>
      <c r="E93" s="44">
        <v>0.1</v>
      </c>
      <c r="F93" s="10">
        <f>B93*E93</f>
        <v>90</v>
      </c>
      <c r="G93" s="11">
        <f t="shared" si="0"/>
        <v>90</v>
      </c>
    </row>
    <row r="94" spans="1:8" ht="14.45" customHeight="1" x14ac:dyDescent="0.2">
      <c r="A94" s="422"/>
      <c r="B94" s="424"/>
      <c r="C94" s="4" t="s">
        <v>4</v>
      </c>
      <c r="D94" s="34">
        <v>91</v>
      </c>
      <c r="E94" s="44">
        <v>3.5000000000000003E-2</v>
      </c>
      <c r="F94" s="13">
        <f>B93*E94</f>
        <v>31.500000000000004</v>
      </c>
      <c r="G94" s="14">
        <f t="shared" si="0"/>
        <v>2866.5000000000005</v>
      </c>
    </row>
    <row r="95" spans="1:8" ht="14.45" customHeight="1" x14ac:dyDescent="0.2">
      <c r="A95" s="429"/>
      <c r="B95" s="425"/>
      <c r="C95" s="3" t="s">
        <v>5</v>
      </c>
      <c r="D95" s="239">
        <v>13</v>
      </c>
      <c r="E95" s="45">
        <v>7.0000000000000007E-2</v>
      </c>
      <c r="F95" s="13">
        <f>B93*E95</f>
        <v>63.000000000000007</v>
      </c>
      <c r="G95" s="16">
        <f t="shared" si="0"/>
        <v>819.00000000000011</v>
      </c>
    </row>
    <row r="96" spans="1:8" ht="14.45" customHeight="1" x14ac:dyDescent="0.2">
      <c r="A96" s="421" t="s">
        <v>2</v>
      </c>
      <c r="B96" s="423">
        <v>681.54</v>
      </c>
      <c r="C96" s="216" t="s">
        <v>359</v>
      </c>
      <c r="D96" s="34">
        <v>1</v>
      </c>
      <c r="E96" s="44">
        <v>0.1</v>
      </c>
      <c r="F96" s="10">
        <f>B96*E96</f>
        <v>68.153999999999996</v>
      </c>
      <c r="G96" s="11">
        <f t="shared" si="0"/>
        <v>68.153999999999996</v>
      </c>
    </row>
    <row r="97" spans="1:7" ht="14.45" customHeight="1" x14ac:dyDescent="0.2">
      <c r="A97" s="422"/>
      <c r="B97" s="424"/>
      <c r="C97" s="4" t="s">
        <v>4</v>
      </c>
      <c r="D97" s="34">
        <v>91</v>
      </c>
      <c r="E97" s="44">
        <v>3.5000000000000003E-2</v>
      </c>
      <c r="F97" s="13">
        <f>B96*E97</f>
        <v>23.853899999999999</v>
      </c>
      <c r="G97" s="14">
        <f t="shared" si="0"/>
        <v>2170.7048999999997</v>
      </c>
    </row>
    <row r="98" spans="1:7" ht="14.45" customHeight="1" x14ac:dyDescent="0.2">
      <c r="A98" s="429"/>
      <c r="B98" s="425"/>
      <c r="C98" s="3" t="s">
        <v>5</v>
      </c>
      <c r="D98" s="239">
        <v>13</v>
      </c>
      <c r="E98" s="45">
        <v>7.0000000000000007E-2</v>
      </c>
      <c r="F98" s="13">
        <f>B96*E98</f>
        <v>47.707799999999999</v>
      </c>
      <c r="G98" s="16">
        <f t="shared" si="0"/>
        <v>620.20140000000004</v>
      </c>
    </row>
    <row r="99" spans="1:7" ht="14.45" customHeight="1" x14ac:dyDescent="0.2">
      <c r="A99" s="421" t="s">
        <v>14</v>
      </c>
      <c r="B99" s="423">
        <v>715</v>
      </c>
      <c r="C99" s="216" t="s">
        <v>359</v>
      </c>
      <c r="D99" s="35">
        <v>1</v>
      </c>
      <c r="E99" s="44">
        <v>0.1</v>
      </c>
      <c r="F99" s="10">
        <f>B99*E99</f>
        <v>71.5</v>
      </c>
      <c r="G99" s="11">
        <f t="shared" ref="G99:G107" si="1">D99*F99</f>
        <v>71.5</v>
      </c>
    </row>
    <row r="100" spans="1:7" ht="14.45" customHeight="1" x14ac:dyDescent="0.2">
      <c r="A100" s="429"/>
      <c r="B100" s="424"/>
      <c r="C100" s="4" t="s">
        <v>4</v>
      </c>
      <c r="D100" s="34">
        <v>104</v>
      </c>
      <c r="E100" s="256">
        <v>3.5000000000000003E-2</v>
      </c>
      <c r="F100" s="13">
        <f>B99*E100</f>
        <v>25.025000000000002</v>
      </c>
      <c r="G100" s="14">
        <f t="shared" si="1"/>
        <v>2602.6000000000004</v>
      </c>
    </row>
    <row r="101" spans="1:7" ht="14.45" customHeight="1" x14ac:dyDescent="0.2">
      <c r="A101" s="421" t="s">
        <v>18</v>
      </c>
      <c r="B101" s="423">
        <v>533.20000000000005</v>
      </c>
      <c r="C101" s="216" t="s">
        <v>359</v>
      </c>
      <c r="D101" s="197">
        <v>1</v>
      </c>
      <c r="E101" s="44">
        <v>0.1</v>
      </c>
      <c r="F101" s="10">
        <f>B101*E101</f>
        <v>53.320000000000007</v>
      </c>
      <c r="G101" s="11">
        <f t="shared" si="1"/>
        <v>53.320000000000007</v>
      </c>
    </row>
    <row r="102" spans="1:7" ht="14.45" customHeight="1" x14ac:dyDescent="0.2">
      <c r="A102" s="422"/>
      <c r="B102" s="424"/>
      <c r="C102" s="4" t="s">
        <v>4</v>
      </c>
      <c r="D102" s="34">
        <v>104</v>
      </c>
      <c r="E102" s="256">
        <v>3.5000000000000003E-2</v>
      </c>
      <c r="F102" s="13">
        <f>B101*E102</f>
        <v>18.662000000000003</v>
      </c>
      <c r="G102" s="14">
        <f t="shared" si="1"/>
        <v>1940.8480000000002</v>
      </c>
    </row>
    <row r="103" spans="1:7" ht="14.45" customHeight="1" x14ac:dyDescent="0.2">
      <c r="A103" s="421" t="s">
        <v>15</v>
      </c>
      <c r="B103" s="423">
        <v>40</v>
      </c>
      <c r="C103" s="2" t="s">
        <v>359</v>
      </c>
      <c r="D103" s="238">
        <v>1</v>
      </c>
      <c r="E103" s="44">
        <v>0.1</v>
      </c>
      <c r="F103" s="10">
        <f>B103*E103</f>
        <v>4</v>
      </c>
      <c r="G103" s="11">
        <f t="shared" si="1"/>
        <v>4</v>
      </c>
    </row>
    <row r="104" spans="1:7" ht="14.45" customHeight="1" x14ac:dyDescent="0.2">
      <c r="A104" s="422"/>
      <c r="B104" s="424"/>
      <c r="C104" s="4" t="s">
        <v>4</v>
      </c>
      <c r="D104" s="34">
        <v>104</v>
      </c>
      <c r="E104" s="256">
        <v>3.5000000000000003E-2</v>
      </c>
      <c r="F104" s="13">
        <f>B103*E104</f>
        <v>1.4000000000000001</v>
      </c>
      <c r="G104" s="14">
        <f t="shared" si="1"/>
        <v>145.60000000000002</v>
      </c>
    </row>
    <row r="105" spans="1:7" ht="14.45" customHeight="1" x14ac:dyDescent="0.2">
      <c r="A105" s="421" t="s">
        <v>256</v>
      </c>
      <c r="B105" s="423">
        <v>76.900000000000006</v>
      </c>
      <c r="C105" s="2" t="s">
        <v>359</v>
      </c>
      <c r="D105" s="250">
        <v>1</v>
      </c>
      <c r="E105" s="44">
        <v>0.1</v>
      </c>
      <c r="F105" s="11">
        <f>B105*E105</f>
        <v>7.6900000000000013</v>
      </c>
      <c r="G105" s="11">
        <f t="shared" si="1"/>
        <v>7.6900000000000013</v>
      </c>
    </row>
    <row r="106" spans="1:7" ht="14.45" customHeight="1" x14ac:dyDescent="0.2">
      <c r="A106" s="422"/>
      <c r="B106" s="424"/>
      <c r="C106" s="4" t="s">
        <v>4</v>
      </c>
      <c r="D106" s="34">
        <v>91</v>
      </c>
      <c r="E106" s="44">
        <v>3.5000000000000003E-2</v>
      </c>
      <c r="F106" s="170">
        <f>B105*E106</f>
        <v>2.6915000000000004</v>
      </c>
      <c r="G106" s="14">
        <f t="shared" si="1"/>
        <v>244.92650000000003</v>
      </c>
    </row>
    <row r="107" spans="1:7" ht="14.45" customHeight="1" x14ac:dyDescent="0.2">
      <c r="A107" s="429"/>
      <c r="B107" s="425"/>
      <c r="C107" s="3" t="s">
        <v>5</v>
      </c>
      <c r="D107" s="239">
        <v>13</v>
      </c>
      <c r="E107" s="45">
        <v>7.0000000000000007E-2</v>
      </c>
      <c r="F107" s="233">
        <f>B105*E107</f>
        <v>5.3830000000000009</v>
      </c>
      <c r="G107" s="16">
        <f t="shared" si="1"/>
        <v>69.979000000000013</v>
      </c>
    </row>
    <row r="108" spans="1:7" ht="14.45" customHeight="1" x14ac:dyDescent="0.2">
      <c r="A108" s="421" t="s">
        <v>16</v>
      </c>
      <c r="B108" s="423">
        <v>821</v>
      </c>
      <c r="C108" s="2" t="s">
        <v>359</v>
      </c>
      <c r="D108" s="303">
        <v>1</v>
      </c>
      <c r="E108" s="43">
        <v>0.1</v>
      </c>
      <c r="F108" s="10">
        <f>B108*E108</f>
        <v>82.100000000000009</v>
      </c>
      <c r="G108" s="11">
        <f t="shared" ref="G108:G115" si="2">D108*F108</f>
        <v>82.100000000000009</v>
      </c>
    </row>
    <row r="109" spans="1:7" ht="14.45" customHeight="1" x14ac:dyDescent="0.2">
      <c r="A109" s="422"/>
      <c r="B109" s="424"/>
      <c r="C109" s="4" t="s">
        <v>4</v>
      </c>
      <c r="D109" s="34">
        <v>91</v>
      </c>
      <c r="E109" s="44">
        <v>3.5000000000000003E-2</v>
      </c>
      <c r="F109" s="13">
        <f>B108*E109</f>
        <v>28.735000000000003</v>
      </c>
      <c r="G109" s="14">
        <f t="shared" si="2"/>
        <v>2614.8850000000002</v>
      </c>
    </row>
    <row r="110" spans="1:7" ht="14.45" customHeight="1" x14ac:dyDescent="0.2">
      <c r="A110" s="429"/>
      <c r="B110" s="425"/>
      <c r="C110" s="3" t="s">
        <v>5</v>
      </c>
      <c r="D110" s="304">
        <v>13</v>
      </c>
      <c r="E110" s="45">
        <v>7.0000000000000007E-2</v>
      </c>
      <c r="F110" s="233">
        <f>B108*E110</f>
        <v>57.470000000000006</v>
      </c>
      <c r="G110" s="16">
        <f t="shared" si="2"/>
        <v>747.11000000000013</v>
      </c>
    </row>
    <row r="111" spans="1:7" ht="14.45" customHeight="1" x14ac:dyDescent="0.2">
      <c r="A111" s="421" t="s">
        <v>17</v>
      </c>
      <c r="B111" s="423">
        <v>729</v>
      </c>
      <c r="C111" s="2" t="s">
        <v>359</v>
      </c>
      <c r="D111" s="302">
        <v>1</v>
      </c>
      <c r="E111" s="43">
        <v>0.1</v>
      </c>
      <c r="F111" s="11">
        <f>B111*E111</f>
        <v>72.900000000000006</v>
      </c>
      <c r="G111" s="244">
        <f t="shared" si="2"/>
        <v>72.900000000000006</v>
      </c>
    </row>
    <row r="112" spans="1:7" s="21" customFormat="1" ht="14.45" customHeight="1" x14ac:dyDescent="0.2">
      <c r="A112" s="422"/>
      <c r="B112" s="424"/>
      <c r="C112" s="217" t="s">
        <v>4</v>
      </c>
      <c r="D112" s="242">
        <v>91</v>
      </c>
      <c r="E112" s="44">
        <v>3.5000000000000003E-2</v>
      </c>
      <c r="F112" s="170">
        <f>B111*E112</f>
        <v>25.515000000000004</v>
      </c>
      <c r="G112" s="243">
        <f t="shared" si="2"/>
        <v>2321.8650000000002</v>
      </c>
    </row>
    <row r="113" spans="1:7" s="21" customFormat="1" ht="13.15" customHeight="1" x14ac:dyDescent="0.2">
      <c r="A113" s="429"/>
      <c r="B113" s="425"/>
      <c r="C113" s="4" t="s">
        <v>5</v>
      </c>
      <c r="D113" s="218">
        <v>13</v>
      </c>
      <c r="E113" s="45">
        <v>7.0000000000000007E-2</v>
      </c>
      <c r="F113" s="170">
        <f>B111*E113</f>
        <v>51.030000000000008</v>
      </c>
      <c r="G113" s="245">
        <f t="shared" si="2"/>
        <v>663.3900000000001</v>
      </c>
    </row>
    <row r="114" spans="1:7" s="21" customFormat="1" ht="15" customHeight="1" x14ac:dyDescent="0.2">
      <c r="A114" s="421" t="s">
        <v>241</v>
      </c>
      <c r="B114" s="423">
        <v>160.80000000000001</v>
      </c>
      <c r="C114" s="142" t="s">
        <v>359</v>
      </c>
      <c r="D114" s="213">
        <v>1</v>
      </c>
      <c r="E114" s="43">
        <v>0.1</v>
      </c>
      <c r="F114" s="11">
        <f>B114*E114</f>
        <v>16.080000000000002</v>
      </c>
      <c r="G114" s="244">
        <f t="shared" si="2"/>
        <v>16.080000000000002</v>
      </c>
    </row>
    <row r="115" spans="1:7" s="21" customFormat="1" ht="15" customHeight="1" x14ac:dyDescent="0.2">
      <c r="A115" s="429"/>
      <c r="B115" s="425"/>
      <c r="C115" s="219" t="s">
        <v>4</v>
      </c>
      <c r="D115" s="214">
        <v>104</v>
      </c>
      <c r="E115" s="45">
        <v>3.5000000000000003E-2</v>
      </c>
      <c r="F115" s="233">
        <f>B114*E115</f>
        <v>5.628000000000001</v>
      </c>
      <c r="G115" s="245">
        <f t="shared" si="2"/>
        <v>585.31200000000013</v>
      </c>
    </row>
    <row r="116" spans="1:7" ht="15" customHeight="1" x14ac:dyDescent="0.2">
      <c r="A116" s="421" t="s">
        <v>19</v>
      </c>
      <c r="B116" s="423">
        <v>126.7</v>
      </c>
      <c r="C116" s="141" t="s">
        <v>359</v>
      </c>
      <c r="D116" s="34">
        <v>1</v>
      </c>
      <c r="E116" s="44">
        <v>0.1</v>
      </c>
      <c r="F116" s="13">
        <f>B116*E116</f>
        <v>12.670000000000002</v>
      </c>
      <c r="G116" s="170">
        <f t="shared" ref="G116:G121" si="3">D116*F116</f>
        <v>12.670000000000002</v>
      </c>
    </row>
    <row r="117" spans="1:7" ht="15" customHeight="1" x14ac:dyDescent="0.2">
      <c r="A117" s="429"/>
      <c r="B117" s="425"/>
      <c r="C117" s="142" t="s">
        <v>4</v>
      </c>
      <c r="D117" s="115">
        <v>104</v>
      </c>
      <c r="E117" s="45">
        <v>3.5000000000000003E-2</v>
      </c>
      <c r="F117" s="19">
        <f>B116*E117</f>
        <v>4.4345000000000008</v>
      </c>
      <c r="G117" s="16">
        <f t="shared" si="3"/>
        <v>461.1880000000001</v>
      </c>
    </row>
    <row r="118" spans="1:7" ht="15" customHeight="1" x14ac:dyDescent="0.2">
      <c r="A118" s="421" t="s">
        <v>136</v>
      </c>
      <c r="B118" s="423">
        <v>202.2</v>
      </c>
      <c r="C118" s="141" t="s">
        <v>359</v>
      </c>
      <c r="D118" s="91">
        <v>1</v>
      </c>
      <c r="E118" s="44">
        <v>0.1</v>
      </c>
      <c r="F118" s="10">
        <f>B118*E118</f>
        <v>20.22</v>
      </c>
      <c r="G118" s="11">
        <f t="shared" si="3"/>
        <v>20.22</v>
      </c>
    </row>
    <row r="119" spans="1:7" ht="15" customHeight="1" x14ac:dyDescent="0.2">
      <c r="A119" s="429"/>
      <c r="B119" s="425"/>
      <c r="C119" s="142" t="s">
        <v>4</v>
      </c>
      <c r="D119" s="92">
        <v>104</v>
      </c>
      <c r="E119" s="45">
        <v>3.5000000000000003E-2</v>
      </c>
      <c r="F119" s="19">
        <f>B118*E119</f>
        <v>7.077</v>
      </c>
      <c r="G119" s="16">
        <f t="shared" si="3"/>
        <v>736.00800000000004</v>
      </c>
    </row>
    <row r="120" spans="1:7" ht="15" customHeight="1" x14ac:dyDescent="0.2">
      <c r="A120" s="421" t="s">
        <v>269</v>
      </c>
      <c r="B120" s="423">
        <v>180</v>
      </c>
      <c r="C120" s="141" t="s">
        <v>359</v>
      </c>
      <c r="D120" s="61">
        <v>1</v>
      </c>
      <c r="E120" s="44">
        <v>0.1</v>
      </c>
      <c r="F120" s="10">
        <f>B120*E120</f>
        <v>18</v>
      </c>
      <c r="G120" s="11">
        <f t="shared" si="3"/>
        <v>18</v>
      </c>
    </row>
    <row r="121" spans="1:7" ht="15" customHeight="1" x14ac:dyDescent="0.2">
      <c r="A121" s="422"/>
      <c r="B121" s="424"/>
      <c r="C121" s="141" t="s">
        <v>4</v>
      </c>
      <c r="D121" s="34">
        <v>104</v>
      </c>
      <c r="E121" s="44">
        <v>3.5000000000000003E-2</v>
      </c>
      <c r="F121" s="13">
        <f>B120*E121</f>
        <v>6.3000000000000007</v>
      </c>
      <c r="G121" s="14">
        <f t="shared" si="3"/>
        <v>655.20000000000005</v>
      </c>
    </row>
    <row r="122" spans="1:7" ht="15" customHeight="1" x14ac:dyDescent="0.2">
      <c r="A122" s="266" t="s">
        <v>3</v>
      </c>
      <c r="B122" s="54">
        <f>SUM(B84:B121)</f>
        <v>13333.51</v>
      </c>
      <c r="C122" s="1"/>
      <c r="D122" s="17"/>
      <c r="E122" s="17"/>
      <c r="F122" s="17"/>
      <c r="G122" s="55">
        <f>SUM(G84:G121)</f>
        <v>55043.229950000001</v>
      </c>
    </row>
    <row r="123" spans="1:7" ht="7.9" customHeight="1" thickBot="1" x14ac:dyDescent="0.25">
      <c r="A123" s="267"/>
      <c r="B123" s="194"/>
      <c r="C123" s="30"/>
      <c r="D123" s="31"/>
      <c r="E123" s="31"/>
      <c r="F123" s="31"/>
      <c r="G123" s="57"/>
    </row>
    <row r="124" spans="1:7" ht="14.45" customHeight="1" thickBot="1" x14ac:dyDescent="0.25">
      <c r="A124" s="432" t="s">
        <v>20</v>
      </c>
      <c r="B124" s="433"/>
      <c r="C124" s="433"/>
      <c r="D124" s="433"/>
      <c r="E124" s="433"/>
      <c r="F124" s="433"/>
      <c r="G124" s="434"/>
    </row>
    <row r="125" spans="1:7" ht="14.45" customHeight="1" x14ac:dyDescent="0.2">
      <c r="A125" s="421" t="s">
        <v>21</v>
      </c>
      <c r="B125" s="423">
        <v>2244</v>
      </c>
      <c r="C125" s="257" t="s">
        <v>359</v>
      </c>
      <c r="D125" s="9">
        <v>1</v>
      </c>
      <c r="E125" s="44">
        <v>0.1</v>
      </c>
      <c r="F125" s="10">
        <f>B125*E125</f>
        <v>224.4</v>
      </c>
      <c r="G125" s="11">
        <f t="shared" ref="G125:G136" si="4">D125*F125</f>
        <v>224.4</v>
      </c>
    </row>
    <row r="126" spans="1:7" ht="14.45" customHeight="1" x14ac:dyDescent="0.2">
      <c r="A126" s="422"/>
      <c r="B126" s="424"/>
      <c r="C126" s="60" t="s">
        <v>53</v>
      </c>
      <c r="D126" s="12">
        <v>69</v>
      </c>
      <c r="E126" s="256">
        <v>0.04</v>
      </c>
      <c r="F126" s="13">
        <f>B125*E126</f>
        <v>89.76</v>
      </c>
      <c r="G126" s="14">
        <f t="shared" si="4"/>
        <v>6193.4400000000005</v>
      </c>
    </row>
    <row r="127" spans="1:7" ht="14.45" customHeight="1" x14ac:dyDescent="0.2">
      <c r="A127" s="421" t="s">
        <v>22</v>
      </c>
      <c r="B127" s="423">
        <v>2016</v>
      </c>
      <c r="C127" s="257" t="s">
        <v>359</v>
      </c>
      <c r="D127" s="9">
        <v>1</v>
      </c>
      <c r="E127" s="44">
        <v>0.1</v>
      </c>
      <c r="F127" s="10">
        <f>B127*E127</f>
        <v>201.60000000000002</v>
      </c>
      <c r="G127" s="11">
        <f t="shared" si="4"/>
        <v>201.60000000000002</v>
      </c>
    </row>
    <row r="128" spans="1:7" ht="14.45" customHeight="1" x14ac:dyDescent="0.2">
      <c r="A128" s="422"/>
      <c r="B128" s="424"/>
      <c r="C128" s="60" t="s">
        <v>53</v>
      </c>
      <c r="D128" s="12">
        <v>69</v>
      </c>
      <c r="E128" s="256">
        <v>0.04</v>
      </c>
      <c r="F128" s="13">
        <f>B127*E128</f>
        <v>80.64</v>
      </c>
      <c r="G128" s="14">
        <f t="shared" si="4"/>
        <v>5564.16</v>
      </c>
    </row>
    <row r="129" spans="1:7" ht="15" customHeight="1" x14ac:dyDescent="0.2">
      <c r="A129" s="421" t="s">
        <v>130</v>
      </c>
      <c r="B129" s="423">
        <v>1191.5999999999999</v>
      </c>
      <c r="C129" s="257" t="s">
        <v>359</v>
      </c>
      <c r="D129" s="9">
        <v>1</v>
      </c>
      <c r="E129" s="44">
        <v>0.1</v>
      </c>
      <c r="F129" s="10">
        <f>B129*E129</f>
        <v>119.16</v>
      </c>
      <c r="G129" s="11">
        <f t="shared" si="4"/>
        <v>119.16</v>
      </c>
    </row>
    <row r="130" spans="1:7" ht="15" customHeight="1" x14ac:dyDescent="0.2">
      <c r="A130" s="422"/>
      <c r="B130" s="424"/>
      <c r="C130" s="60" t="s">
        <v>53</v>
      </c>
      <c r="D130" s="12">
        <v>69</v>
      </c>
      <c r="E130" s="256">
        <v>0.04</v>
      </c>
      <c r="F130" s="13">
        <f>B129*E130</f>
        <v>47.663999999999994</v>
      </c>
      <c r="G130" s="14">
        <f t="shared" si="4"/>
        <v>3288.8159999999998</v>
      </c>
    </row>
    <row r="131" spans="1:7" ht="15" customHeight="1" x14ac:dyDescent="0.2">
      <c r="A131" s="421" t="s">
        <v>137</v>
      </c>
      <c r="B131" s="423">
        <v>315</v>
      </c>
      <c r="C131" s="257" t="s">
        <v>359</v>
      </c>
      <c r="D131" s="9">
        <v>1</v>
      </c>
      <c r="E131" s="44">
        <v>0.1</v>
      </c>
      <c r="F131" s="10">
        <f>B131*E131</f>
        <v>31.5</v>
      </c>
      <c r="G131" s="11">
        <f t="shared" si="4"/>
        <v>31.5</v>
      </c>
    </row>
    <row r="132" spans="1:7" ht="15" customHeight="1" x14ac:dyDescent="0.2">
      <c r="A132" s="422"/>
      <c r="B132" s="424"/>
      <c r="C132" s="60" t="s">
        <v>53</v>
      </c>
      <c r="D132" s="12">
        <v>69</v>
      </c>
      <c r="E132" s="256">
        <v>0.04</v>
      </c>
      <c r="F132" s="13">
        <f>B131*E132</f>
        <v>12.6</v>
      </c>
      <c r="G132" s="14">
        <f t="shared" si="4"/>
        <v>869.4</v>
      </c>
    </row>
    <row r="133" spans="1:7" ht="15" customHeight="1" x14ac:dyDescent="0.2">
      <c r="A133" s="421" t="s">
        <v>23</v>
      </c>
      <c r="B133" s="423">
        <v>584</v>
      </c>
      <c r="C133" s="257" t="s">
        <v>359</v>
      </c>
      <c r="D133" s="9">
        <v>1</v>
      </c>
      <c r="E133" s="44">
        <v>0.1</v>
      </c>
      <c r="F133" s="10">
        <f>B133*E133</f>
        <v>58.400000000000006</v>
      </c>
      <c r="G133" s="11">
        <f t="shared" si="4"/>
        <v>58.400000000000006</v>
      </c>
    </row>
    <row r="134" spans="1:7" ht="15" customHeight="1" x14ac:dyDescent="0.2">
      <c r="A134" s="422"/>
      <c r="B134" s="424"/>
      <c r="C134" s="60" t="s">
        <v>53</v>
      </c>
      <c r="D134" s="12">
        <v>69</v>
      </c>
      <c r="E134" s="256">
        <v>0.04</v>
      </c>
      <c r="F134" s="13">
        <f>B133*E134</f>
        <v>23.36</v>
      </c>
      <c r="G134" s="14">
        <f t="shared" si="4"/>
        <v>1611.84</v>
      </c>
    </row>
    <row r="135" spans="1:7" ht="16.899999999999999" customHeight="1" x14ac:dyDescent="0.2">
      <c r="A135" s="421" t="s">
        <v>24</v>
      </c>
      <c r="B135" s="423">
        <v>37.840000000000003</v>
      </c>
      <c r="C135" s="257" t="s">
        <v>359</v>
      </c>
      <c r="D135" s="9">
        <v>1</v>
      </c>
      <c r="E135" s="44">
        <v>0.1</v>
      </c>
      <c r="F135" s="10">
        <f>B135*E135</f>
        <v>3.7840000000000007</v>
      </c>
      <c r="G135" s="11">
        <f t="shared" si="4"/>
        <v>3.7840000000000007</v>
      </c>
    </row>
    <row r="136" spans="1:7" ht="16.899999999999999" customHeight="1" x14ac:dyDescent="0.2">
      <c r="A136" s="422"/>
      <c r="B136" s="424"/>
      <c r="C136" s="60" t="s">
        <v>53</v>
      </c>
      <c r="D136" s="12">
        <v>69</v>
      </c>
      <c r="E136" s="256">
        <v>0.04</v>
      </c>
      <c r="F136" s="13">
        <f>B135*E136</f>
        <v>1.5136000000000003</v>
      </c>
      <c r="G136" s="14">
        <f t="shared" si="4"/>
        <v>104.43840000000002</v>
      </c>
    </row>
    <row r="137" spans="1:7" ht="16.899999999999999" customHeight="1" x14ac:dyDescent="0.2">
      <c r="A137" s="421" t="s">
        <v>25</v>
      </c>
      <c r="B137" s="423">
        <v>293.3</v>
      </c>
      <c r="C137" s="311" t="s">
        <v>359</v>
      </c>
      <c r="D137" s="9">
        <v>1</v>
      </c>
      <c r="E137" s="44">
        <v>0.1</v>
      </c>
      <c r="F137" s="10">
        <f>B137*E137</f>
        <v>29.330000000000002</v>
      </c>
      <c r="G137" s="11">
        <f t="shared" ref="G137:G140" si="5">D137*F137</f>
        <v>29.330000000000002</v>
      </c>
    </row>
    <row r="138" spans="1:7" ht="16.899999999999999" customHeight="1" x14ac:dyDescent="0.2">
      <c r="A138" s="422"/>
      <c r="B138" s="424"/>
      <c r="C138" s="60" t="s">
        <v>53</v>
      </c>
      <c r="D138" s="12">
        <v>69</v>
      </c>
      <c r="E138" s="256">
        <v>0.04</v>
      </c>
      <c r="F138" s="13">
        <f>B137*E138</f>
        <v>11.732000000000001</v>
      </c>
      <c r="G138" s="16">
        <f t="shared" si="5"/>
        <v>809.50800000000004</v>
      </c>
    </row>
    <row r="139" spans="1:7" ht="24" customHeight="1" x14ac:dyDescent="0.2">
      <c r="A139" s="458" t="s">
        <v>397</v>
      </c>
      <c r="B139" s="419">
        <v>264.36</v>
      </c>
      <c r="C139" s="314" t="s">
        <v>359</v>
      </c>
      <c r="D139" s="315">
        <v>1</v>
      </c>
      <c r="E139" s="316">
        <v>0.1</v>
      </c>
      <c r="F139" s="317">
        <v>26.44</v>
      </c>
      <c r="G139" s="318">
        <f t="shared" si="5"/>
        <v>26.44</v>
      </c>
    </row>
    <row r="140" spans="1:7" ht="27" customHeight="1" x14ac:dyDescent="0.2">
      <c r="A140" s="459"/>
      <c r="B140" s="420"/>
      <c r="C140" s="319" t="s">
        <v>53</v>
      </c>
      <c r="D140" s="320">
        <v>69</v>
      </c>
      <c r="E140" s="321">
        <v>0.04</v>
      </c>
      <c r="F140" s="322">
        <v>10.57</v>
      </c>
      <c r="G140" s="318">
        <f t="shared" si="5"/>
        <v>729.33</v>
      </c>
    </row>
    <row r="141" spans="1:7" ht="15" customHeight="1" x14ac:dyDescent="0.2">
      <c r="A141" s="268" t="s">
        <v>3</v>
      </c>
      <c r="B141" s="220">
        <f>SUM(B125:B140)</f>
        <v>6946.1</v>
      </c>
      <c r="C141" s="221"/>
      <c r="D141" s="222"/>
      <c r="E141" s="222"/>
      <c r="F141" s="222"/>
      <c r="G141" s="223">
        <f>SUM(G125:G140)</f>
        <v>19865.546400000007</v>
      </c>
    </row>
    <row r="142" spans="1:7" ht="9.6" customHeight="1" thickBot="1" x14ac:dyDescent="0.25"/>
    <row r="143" spans="1:7" ht="15" customHeight="1" thickBot="1" x14ac:dyDescent="0.25">
      <c r="A143" s="432" t="s">
        <v>49</v>
      </c>
      <c r="B143" s="433"/>
      <c r="C143" s="433"/>
      <c r="D143" s="433"/>
      <c r="E143" s="433"/>
      <c r="F143" s="433"/>
      <c r="G143" s="434"/>
    </row>
    <row r="144" spans="1:7" ht="14.45" customHeight="1" x14ac:dyDescent="0.2">
      <c r="A144" s="421" t="s">
        <v>200</v>
      </c>
      <c r="B144" s="423">
        <v>4644.8</v>
      </c>
      <c r="C144" s="257" t="s">
        <v>359</v>
      </c>
      <c r="D144" s="9">
        <v>1</v>
      </c>
      <c r="E144" s="43">
        <v>0.1</v>
      </c>
      <c r="F144" s="10">
        <f>B144*E144</f>
        <v>464.48</v>
      </c>
      <c r="G144" s="11">
        <f t="shared" ref="G144:G164" si="6">D144*F144</f>
        <v>464.48</v>
      </c>
    </row>
    <row r="145" spans="1:7" ht="14.45" customHeight="1" x14ac:dyDescent="0.2">
      <c r="A145" s="422"/>
      <c r="B145" s="424"/>
      <c r="C145" s="60" t="s">
        <v>75</v>
      </c>
      <c r="D145" s="12">
        <v>34</v>
      </c>
      <c r="E145" s="44">
        <v>4.4999999999999998E-2</v>
      </c>
      <c r="F145" s="13">
        <f>B144*E145</f>
        <v>209.01599999999999</v>
      </c>
      <c r="G145" s="14">
        <f t="shared" si="6"/>
        <v>7106.5439999999999</v>
      </c>
    </row>
    <row r="146" spans="1:7" ht="14.45" customHeight="1" x14ac:dyDescent="0.2">
      <c r="A146" s="421" t="s">
        <v>281</v>
      </c>
      <c r="B146" s="423">
        <v>550</v>
      </c>
      <c r="C146" s="257" t="s">
        <v>359</v>
      </c>
      <c r="D146" s="199">
        <v>1</v>
      </c>
      <c r="E146" s="43">
        <v>0.1</v>
      </c>
      <c r="F146" s="10">
        <f>B146*E146</f>
        <v>55</v>
      </c>
      <c r="G146" s="11">
        <f t="shared" si="6"/>
        <v>55</v>
      </c>
    </row>
    <row r="147" spans="1:7" ht="14.45" customHeight="1" x14ac:dyDescent="0.2">
      <c r="A147" s="422"/>
      <c r="B147" s="424"/>
      <c r="C147" s="60" t="s">
        <v>75</v>
      </c>
      <c r="D147" s="34">
        <v>30</v>
      </c>
      <c r="E147" s="44">
        <v>4.4999999999999998E-2</v>
      </c>
      <c r="F147" s="13">
        <f>B146*E147</f>
        <v>24.75</v>
      </c>
      <c r="G147" s="14">
        <f t="shared" si="6"/>
        <v>742.5</v>
      </c>
    </row>
    <row r="148" spans="1:7" ht="14.45" customHeight="1" x14ac:dyDescent="0.2">
      <c r="A148" s="422"/>
      <c r="B148" s="424"/>
      <c r="C148" s="201" t="s">
        <v>5</v>
      </c>
      <c r="D148" s="200">
        <v>4</v>
      </c>
      <c r="E148" s="44">
        <v>0.09</v>
      </c>
      <c r="F148" s="170">
        <f>B146*E148</f>
        <v>49.5</v>
      </c>
      <c r="G148" s="14">
        <f t="shared" si="6"/>
        <v>198</v>
      </c>
    </row>
    <row r="149" spans="1:7" ht="14.45" customHeight="1" x14ac:dyDescent="0.2">
      <c r="A149" s="421" t="s">
        <v>270</v>
      </c>
      <c r="B149" s="423">
        <v>500</v>
      </c>
      <c r="C149" s="257" t="s">
        <v>359</v>
      </c>
      <c r="D149" s="9">
        <v>1</v>
      </c>
      <c r="E149" s="43">
        <v>0.1</v>
      </c>
      <c r="F149" s="10">
        <f>B149*E149</f>
        <v>50</v>
      </c>
      <c r="G149" s="11">
        <f>D149*F149</f>
        <v>50</v>
      </c>
    </row>
    <row r="150" spans="1:7" ht="19.5" customHeight="1" x14ac:dyDescent="0.2">
      <c r="A150" s="422"/>
      <c r="B150" s="424"/>
      <c r="C150" s="60" t="s">
        <v>75</v>
      </c>
      <c r="D150" s="12">
        <v>34</v>
      </c>
      <c r="E150" s="44">
        <v>4.4999999999999998E-2</v>
      </c>
      <c r="F150" s="13">
        <f>B149*E150</f>
        <v>22.5</v>
      </c>
      <c r="G150" s="14">
        <f>D150*F150</f>
        <v>765</v>
      </c>
    </row>
    <row r="151" spans="1:7" ht="14.45" customHeight="1" x14ac:dyDescent="0.2">
      <c r="A151" s="421" t="s">
        <v>134</v>
      </c>
      <c r="B151" s="423">
        <v>371.65</v>
      </c>
      <c r="C151" s="257" t="s">
        <v>359</v>
      </c>
      <c r="D151" s="9">
        <v>1</v>
      </c>
      <c r="E151" s="43">
        <v>0.1</v>
      </c>
      <c r="F151" s="10">
        <f>B151*E151</f>
        <v>37.164999999999999</v>
      </c>
      <c r="G151" s="11">
        <f t="shared" si="6"/>
        <v>37.164999999999999</v>
      </c>
    </row>
    <row r="152" spans="1:7" ht="15" customHeight="1" x14ac:dyDescent="0.2">
      <c r="A152" s="422"/>
      <c r="B152" s="424"/>
      <c r="C152" s="60" t="s">
        <v>75</v>
      </c>
      <c r="D152" s="12">
        <v>34</v>
      </c>
      <c r="E152" s="44">
        <v>4.4999999999999998E-2</v>
      </c>
      <c r="F152" s="13">
        <f>B151*E152</f>
        <v>16.724249999999998</v>
      </c>
      <c r="G152" s="14">
        <f t="shared" si="6"/>
        <v>568.6244999999999</v>
      </c>
    </row>
    <row r="153" spans="1:7" ht="14.45" customHeight="1" x14ac:dyDescent="0.2">
      <c r="A153" s="421" t="s">
        <v>248</v>
      </c>
      <c r="B153" s="423">
        <v>139.69999999999999</v>
      </c>
      <c r="C153" s="257" t="s">
        <v>359</v>
      </c>
      <c r="D153" s="9">
        <v>1</v>
      </c>
      <c r="E153" s="43">
        <v>0.1</v>
      </c>
      <c r="F153" s="10">
        <f>B153*E153</f>
        <v>13.969999999999999</v>
      </c>
      <c r="G153" s="11">
        <f t="shared" si="6"/>
        <v>13.969999999999999</v>
      </c>
    </row>
    <row r="154" spans="1:7" ht="14.45" customHeight="1" x14ac:dyDescent="0.2">
      <c r="A154" s="422"/>
      <c r="B154" s="424"/>
      <c r="C154" s="60" t="s">
        <v>75</v>
      </c>
      <c r="D154" s="12">
        <v>34</v>
      </c>
      <c r="E154" s="44">
        <v>4.4999999999999998E-2</v>
      </c>
      <c r="F154" s="13">
        <f>B153*E154</f>
        <v>6.2864999999999993</v>
      </c>
      <c r="G154" s="14">
        <f t="shared" si="6"/>
        <v>213.74099999999999</v>
      </c>
    </row>
    <row r="155" spans="1:7" ht="14.45" customHeight="1" x14ac:dyDescent="0.2">
      <c r="A155" s="421" t="s">
        <v>202</v>
      </c>
      <c r="B155" s="423">
        <v>135.91999999999999</v>
      </c>
      <c r="C155" s="257" t="s">
        <v>359</v>
      </c>
      <c r="D155" s="9">
        <v>1</v>
      </c>
      <c r="E155" s="43">
        <v>0.1</v>
      </c>
      <c r="F155" s="10">
        <f>B155*E155</f>
        <v>13.591999999999999</v>
      </c>
      <c r="G155" s="11">
        <f t="shared" si="6"/>
        <v>13.591999999999999</v>
      </c>
    </row>
    <row r="156" spans="1:7" ht="14.45" customHeight="1" x14ac:dyDescent="0.2">
      <c r="A156" s="422"/>
      <c r="B156" s="424"/>
      <c r="C156" s="60" t="s">
        <v>75</v>
      </c>
      <c r="D156" s="12">
        <v>34</v>
      </c>
      <c r="E156" s="44">
        <v>4.4999999999999998E-2</v>
      </c>
      <c r="F156" s="13">
        <f>B155*E156</f>
        <v>6.1163999999999996</v>
      </c>
      <c r="G156" s="14">
        <f t="shared" si="6"/>
        <v>207.95759999999999</v>
      </c>
    </row>
    <row r="157" spans="1:7" ht="14.45" customHeight="1" x14ac:dyDescent="0.2">
      <c r="A157" s="421" t="s">
        <v>195</v>
      </c>
      <c r="B157" s="423">
        <v>501.36</v>
      </c>
      <c r="C157" s="257" t="s">
        <v>359</v>
      </c>
      <c r="D157" s="9">
        <v>1</v>
      </c>
      <c r="E157" s="43">
        <v>0.1</v>
      </c>
      <c r="F157" s="10">
        <f>B157*E157</f>
        <v>50.136000000000003</v>
      </c>
      <c r="G157" s="11">
        <f t="shared" si="6"/>
        <v>50.136000000000003</v>
      </c>
    </row>
    <row r="158" spans="1:7" ht="14.45" customHeight="1" x14ac:dyDescent="0.2">
      <c r="A158" s="422"/>
      <c r="B158" s="424"/>
      <c r="C158" s="60" t="s">
        <v>75</v>
      </c>
      <c r="D158" s="12">
        <v>34</v>
      </c>
      <c r="E158" s="44">
        <v>4.4999999999999998E-2</v>
      </c>
      <c r="F158" s="13">
        <f>B157*E158</f>
        <v>22.561199999999999</v>
      </c>
      <c r="G158" s="14">
        <f t="shared" si="6"/>
        <v>767.08079999999995</v>
      </c>
    </row>
    <row r="159" spans="1:7" ht="14.45" customHeight="1" x14ac:dyDescent="0.2">
      <c r="A159" s="421" t="s">
        <v>26</v>
      </c>
      <c r="B159" s="423">
        <v>89.9</v>
      </c>
      <c r="C159" s="257" t="s">
        <v>359</v>
      </c>
      <c r="D159" s="9">
        <v>1</v>
      </c>
      <c r="E159" s="43">
        <v>0.1</v>
      </c>
      <c r="F159" s="10">
        <f>B159*E159</f>
        <v>8.99</v>
      </c>
      <c r="G159" s="11">
        <f t="shared" si="6"/>
        <v>8.99</v>
      </c>
    </row>
    <row r="160" spans="1:7" ht="14.45" customHeight="1" x14ac:dyDescent="0.2">
      <c r="A160" s="422"/>
      <c r="B160" s="424"/>
      <c r="C160" s="60" t="s">
        <v>75</v>
      </c>
      <c r="D160" s="12">
        <v>34</v>
      </c>
      <c r="E160" s="44">
        <v>4.4999999999999998E-2</v>
      </c>
      <c r="F160" s="13">
        <f>B159*E160</f>
        <v>4.0455000000000005</v>
      </c>
      <c r="G160" s="14">
        <f t="shared" si="6"/>
        <v>137.54700000000003</v>
      </c>
    </row>
    <row r="161" spans="1:7" ht="14.45" customHeight="1" x14ac:dyDescent="0.2">
      <c r="A161" s="421" t="s">
        <v>27</v>
      </c>
      <c r="B161" s="423">
        <v>204</v>
      </c>
      <c r="C161" s="257" t="s">
        <v>359</v>
      </c>
      <c r="D161" s="9">
        <v>1</v>
      </c>
      <c r="E161" s="43">
        <v>0.1</v>
      </c>
      <c r="F161" s="10">
        <f>B161*E161</f>
        <v>20.400000000000002</v>
      </c>
      <c r="G161" s="11">
        <f t="shared" si="6"/>
        <v>20.400000000000002</v>
      </c>
    </row>
    <row r="162" spans="1:7" ht="14.45" customHeight="1" x14ac:dyDescent="0.2">
      <c r="A162" s="422"/>
      <c r="B162" s="424"/>
      <c r="C162" s="60" t="s">
        <v>75</v>
      </c>
      <c r="D162" s="12">
        <v>34</v>
      </c>
      <c r="E162" s="44">
        <v>4.4999999999999998E-2</v>
      </c>
      <c r="F162" s="13">
        <f>B161*E162</f>
        <v>9.18</v>
      </c>
      <c r="G162" s="14">
        <f t="shared" si="6"/>
        <v>312.12</v>
      </c>
    </row>
    <row r="163" spans="1:7" ht="14.45" customHeight="1" x14ac:dyDescent="0.2">
      <c r="A163" s="421" t="s">
        <v>28</v>
      </c>
      <c r="B163" s="423">
        <v>52</v>
      </c>
      <c r="C163" s="257" t="s">
        <v>359</v>
      </c>
      <c r="D163" s="9">
        <v>1</v>
      </c>
      <c r="E163" s="43">
        <v>0.1</v>
      </c>
      <c r="F163" s="10">
        <f>B163*E163</f>
        <v>5.2</v>
      </c>
      <c r="G163" s="11">
        <f t="shared" si="6"/>
        <v>5.2</v>
      </c>
    </row>
    <row r="164" spans="1:7" ht="17.25" customHeight="1" x14ac:dyDescent="0.2">
      <c r="A164" s="422"/>
      <c r="B164" s="424"/>
      <c r="C164" s="60" t="s">
        <v>75</v>
      </c>
      <c r="D164" s="12">
        <v>34</v>
      </c>
      <c r="E164" s="44">
        <v>4.4999999999999998E-2</v>
      </c>
      <c r="F164" s="13">
        <f>B163*E164</f>
        <v>2.34</v>
      </c>
      <c r="G164" s="14">
        <f t="shared" si="6"/>
        <v>79.56</v>
      </c>
    </row>
    <row r="165" spans="1:7" ht="14.45" customHeight="1" x14ac:dyDescent="0.2">
      <c r="A165" s="421" t="s">
        <v>29</v>
      </c>
      <c r="B165" s="423">
        <v>223</v>
      </c>
      <c r="C165" s="312" t="s">
        <v>359</v>
      </c>
      <c r="D165" s="9">
        <v>1</v>
      </c>
      <c r="E165" s="43">
        <v>0.1</v>
      </c>
      <c r="F165" s="10">
        <f>B165*E165</f>
        <v>22.3</v>
      </c>
      <c r="G165" s="11">
        <f t="shared" ref="G165:G168" si="7">D165*F165</f>
        <v>22.3</v>
      </c>
    </row>
    <row r="166" spans="1:7" ht="14.45" customHeight="1" x14ac:dyDescent="0.2">
      <c r="A166" s="429"/>
      <c r="B166" s="425"/>
      <c r="C166" s="60" t="s">
        <v>75</v>
      </c>
      <c r="D166" s="15">
        <v>34</v>
      </c>
      <c r="E166" s="45">
        <v>4.4999999999999998E-2</v>
      </c>
      <c r="F166" s="19">
        <f>B165*E166</f>
        <v>10.035</v>
      </c>
      <c r="G166" s="16">
        <f t="shared" si="7"/>
        <v>341.19</v>
      </c>
    </row>
    <row r="167" spans="1:7" ht="14.45" customHeight="1" x14ac:dyDescent="0.2">
      <c r="A167" s="460" t="s">
        <v>238</v>
      </c>
      <c r="B167" s="423">
        <v>68.7</v>
      </c>
      <c r="C167" s="257" t="s">
        <v>359</v>
      </c>
      <c r="D167" s="9">
        <v>1</v>
      </c>
      <c r="E167" s="43">
        <v>0.1</v>
      </c>
      <c r="F167" s="10">
        <f>B167*E167</f>
        <v>6.870000000000001</v>
      </c>
      <c r="G167" s="11">
        <f t="shared" si="7"/>
        <v>6.870000000000001</v>
      </c>
    </row>
    <row r="168" spans="1:7" ht="14.45" customHeight="1" x14ac:dyDescent="0.2">
      <c r="A168" s="461"/>
      <c r="B168" s="425"/>
      <c r="C168" s="60" t="s">
        <v>75</v>
      </c>
      <c r="D168" s="15">
        <v>34</v>
      </c>
      <c r="E168" s="45">
        <v>4.4999999999999998E-2</v>
      </c>
      <c r="F168" s="19">
        <f>B167*E168</f>
        <v>3.0914999999999999</v>
      </c>
      <c r="G168" s="16">
        <f t="shared" si="7"/>
        <v>105.11099999999999</v>
      </c>
    </row>
    <row r="169" spans="1:7" ht="15.6" customHeight="1" x14ac:dyDescent="0.2">
      <c r="A169" s="421" t="s">
        <v>387</v>
      </c>
      <c r="B169" s="442">
        <v>315.60000000000002</v>
      </c>
      <c r="C169" s="305" t="s">
        <v>359</v>
      </c>
      <c r="D169" s="9">
        <v>1</v>
      </c>
      <c r="E169" s="43">
        <v>0.1</v>
      </c>
      <c r="F169" s="10">
        <f>B169*E169</f>
        <v>31.560000000000002</v>
      </c>
      <c r="G169" s="11">
        <f t="shared" ref="G169:G170" si="8">D169*F169</f>
        <v>31.560000000000002</v>
      </c>
    </row>
    <row r="170" spans="1:7" ht="15.6" customHeight="1" x14ac:dyDescent="0.2">
      <c r="A170" s="429"/>
      <c r="B170" s="443"/>
      <c r="C170" s="60" t="s">
        <v>75</v>
      </c>
      <c r="D170" s="15">
        <v>34</v>
      </c>
      <c r="E170" s="45">
        <v>4.4999999999999998E-2</v>
      </c>
      <c r="F170" s="19">
        <f>B169*E170</f>
        <v>14.202</v>
      </c>
      <c r="G170" s="16">
        <f t="shared" si="8"/>
        <v>482.86799999999999</v>
      </c>
    </row>
    <row r="171" spans="1:7" ht="14.45" customHeight="1" x14ac:dyDescent="0.2">
      <c r="A171" s="421" t="s">
        <v>30</v>
      </c>
      <c r="B171" s="423">
        <v>888</v>
      </c>
      <c r="C171" s="257" t="s">
        <v>359</v>
      </c>
      <c r="D171" s="9">
        <v>1</v>
      </c>
      <c r="E171" s="43">
        <v>0.1</v>
      </c>
      <c r="F171" s="10">
        <f>B171*E171</f>
        <v>88.800000000000011</v>
      </c>
      <c r="G171" s="11">
        <f>D171*F171</f>
        <v>88.800000000000011</v>
      </c>
    </row>
    <row r="172" spans="1:7" ht="14.45" customHeight="1" x14ac:dyDescent="0.2">
      <c r="A172" s="422"/>
      <c r="B172" s="424"/>
      <c r="C172" s="60" t="s">
        <v>75</v>
      </c>
      <c r="D172" s="12">
        <v>34</v>
      </c>
      <c r="E172" s="44">
        <v>4.4999999999999998E-2</v>
      </c>
      <c r="F172" s="13">
        <f>B171*E172</f>
        <v>39.96</v>
      </c>
      <c r="G172" s="14">
        <f>D172*F172</f>
        <v>1358.64</v>
      </c>
    </row>
    <row r="173" spans="1:7" ht="18.600000000000001" customHeight="1" x14ac:dyDescent="0.2">
      <c r="A173" s="268" t="s">
        <v>3</v>
      </c>
      <c r="B173" s="18">
        <f>SUM(B144:B172)</f>
        <v>8684.6299999999992</v>
      </c>
      <c r="C173" s="1"/>
      <c r="D173" s="17"/>
      <c r="E173" s="17"/>
      <c r="F173" s="17"/>
      <c r="G173" s="55">
        <f>SUM(G144:G172)</f>
        <v>14254.946900000001</v>
      </c>
    </row>
    <row r="174" spans="1:7" ht="13.15" customHeight="1" thickBot="1" x14ac:dyDescent="0.25">
      <c r="A174" s="269"/>
      <c r="B174" s="29"/>
      <c r="C174" s="30"/>
      <c r="D174" s="31"/>
      <c r="E174" s="31"/>
      <c r="F174" s="31"/>
      <c r="G174" s="57"/>
    </row>
    <row r="175" spans="1:7" ht="16.149999999999999" customHeight="1" thickBot="1" x14ac:dyDescent="0.25">
      <c r="A175" s="437" t="s">
        <v>214</v>
      </c>
      <c r="B175" s="438"/>
      <c r="C175" s="438"/>
      <c r="D175" s="438"/>
      <c r="E175" s="438"/>
      <c r="F175" s="438"/>
      <c r="G175" s="439"/>
    </row>
    <row r="176" spans="1:7" ht="16.149999999999999" customHeight="1" x14ac:dyDescent="0.2">
      <c r="A176" s="422" t="s">
        <v>211</v>
      </c>
      <c r="B176" s="424">
        <v>340</v>
      </c>
      <c r="C176" s="201" t="s">
        <v>359</v>
      </c>
      <c r="D176" s="34">
        <v>1</v>
      </c>
      <c r="E176" s="227">
        <v>0.1</v>
      </c>
      <c r="F176" s="228">
        <f>B176*E176</f>
        <v>34</v>
      </c>
      <c r="G176" s="229">
        <f t="shared" ref="G176:G181" si="9">D176*F176</f>
        <v>34</v>
      </c>
    </row>
    <row r="177" spans="1:8" ht="16.149999999999999" customHeight="1" x14ac:dyDescent="0.2">
      <c r="A177" s="429"/>
      <c r="B177" s="425"/>
      <c r="C177" s="60" t="s">
        <v>216</v>
      </c>
      <c r="D177" s="200">
        <v>15</v>
      </c>
      <c r="E177" s="179">
        <v>0.05</v>
      </c>
      <c r="F177" s="180">
        <f>B176*E177</f>
        <v>17</v>
      </c>
      <c r="G177" s="198">
        <f t="shared" si="9"/>
        <v>255</v>
      </c>
    </row>
    <row r="178" spans="1:8" ht="21.75" customHeight="1" x14ac:dyDescent="0.2">
      <c r="A178" s="421" t="s">
        <v>247</v>
      </c>
      <c r="B178" s="423">
        <v>264</v>
      </c>
      <c r="C178" s="257" t="s">
        <v>359</v>
      </c>
      <c r="D178" s="172">
        <v>1</v>
      </c>
      <c r="E178" s="176">
        <v>0.1</v>
      </c>
      <c r="F178" s="177">
        <f>B178*E178</f>
        <v>26.400000000000002</v>
      </c>
      <c r="G178" s="178">
        <f t="shared" si="9"/>
        <v>26.400000000000002</v>
      </c>
    </row>
    <row r="179" spans="1:8" ht="19.899999999999999" customHeight="1" x14ac:dyDescent="0.2">
      <c r="A179" s="429"/>
      <c r="B179" s="425"/>
      <c r="C179" s="60" t="s">
        <v>216</v>
      </c>
      <c r="D179" s="173">
        <v>15</v>
      </c>
      <c r="E179" s="179">
        <v>0.05</v>
      </c>
      <c r="F179" s="180">
        <f>B178*E179</f>
        <v>13.200000000000001</v>
      </c>
      <c r="G179" s="171">
        <f t="shared" si="9"/>
        <v>198.00000000000003</v>
      </c>
    </row>
    <row r="180" spans="1:8" ht="16.899999999999999" customHeight="1" x14ac:dyDescent="0.2">
      <c r="A180" s="421" t="s">
        <v>381</v>
      </c>
      <c r="B180" s="442">
        <v>1584</v>
      </c>
      <c r="C180" s="305" t="s">
        <v>359</v>
      </c>
      <c r="D180" s="303">
        <v>1</v>
      </c>
      <c r="E180" s="176">
        <v>0.1</v>
      </c>
      <c r="F180" s="177">
        <f>B180*E180</f>
        <v>158.4</v>
      </c>
      <c r="G180" s="178">
        <f t="shared" si="9"/>
        <v>158.4</v>
      </c>
    </row>
    <row r="181" spans="1:8" ht="16.899999999999999" customHeight="1" x14ac:dyDescent="0.2">
      <c r="A181" s="429"/>
      <c r="B181" s="443"/>
      <c r="C181" s="60" t="s">
        <v>382</v>
      </c>
      <c r="D181" s="304">
        <v>15</v>
      </c>
      <c r="E181" s="179">
        <v>0.05</v>
      </c>
      <c r="F181" s="180">
        <f>B180*E181</f>
        <v>79.2</v>
      </c>
      <c r="G181" s="309">
        <f t="shared" si="9"/>
        <v>1188</v>
      </c>
    </row>
    <row r="182" spans="1:8" ht="17.45" customHeight="1" x14ac:dyDescent="0.2">
      <c r="A182" s="266" t="s">
        <v>3</v>
      </c>
      <c r="B182" s="18">
        <f>SUM(B176:B179)</f>
        <v>604</v>
      </c>
      <c r="C182" s="1"/>
      <c r="D182" s="17"/>
      <c r="E182" s="17"/>
      <c r="F182" s="17"/>
      <c r="G182" s="157">
        <f>SUM(G176:G181)</f>
        <v>1859.8</v>
      </c>
    </row>
    <row r="183" spans="1:8" ht="13.15" customHeight="1" thickBot="1" x14ac:dyDescent="0.25">
      <c r="A183" s="267"/>
      <c r="B183" s="29"/>
      <c r="C183" s="30"/>
      <c r="D183" s="31"/>
      <c r="E183" s="31"/>
      <c r="F183" s="31"/>
      <c r="G183" s="32"/>
    </row>
    <row r="184" spans="1:8" ht="17.25" customHeight="1" thickBot="1" x14ac:dyDescent="0.25">
      <c r="A184" s="437" t="s">
        <v>215</v>
      </c>
      <c r="B184" s="438"/>
      <c r="C184" s="438"/>
      <c r="D184" s="438"/>
      <c r="E184" s="438"/>
      <c r="F184" s="438"/>
      <c r="G184" s="439"/>
    </row>
    <row r="185" spans="1:8" ht="16.149999999999999" customHeight="1" x14ac:dyDescent="0.2">
      <c r="A185" s="422" t="s">
        <v>322</v>
      </c>
      <c r="B185" s="424">
        <v>208</v>
      </c>
      <c r="C185" s="201" t="s">
        <v>359</v>
      </c>
      <c r="D185" s="12">
        <v>1</v>
      </c>
      <c r="E185" s="44">
        <v>0.1</v>
      </c>
      <c r="F185" s="13">
        <f>B185*E185</f>
        <v>20.8</v>
      </c>
      <c r="G185" s="170">
        <f t="shared" ref="G185:G192" si="10">D185*F185</f>
        <v>20.8</v>
      </c>
    </row>
    <row r="186" spans="1:8" ht="16.149999999999999" customHeight="1" x14ac:dyDescent="0.2">
      <c r="A186" s="429"/>
      <c r="B186" s="425"/>
      <c r="C186" s="60" t="s">
        <v>50</v>
      </c>
      <c r="D186" s="15">
        <v>8</v>
      </c>
      <c r="E186" s="45">
        <v>0.05</v>
      </c>
      <c r="F186" s="19">
        <f>B185*E186</f>
        <v>10.4</v>
      </c>
      <c r="G186" s="16">
        <f t="shared" si="10"/>
        <v>83.2</v>
      </c>
    </row>
    <row r="187" spans="1:8" ht="17.45" customHeight="1" x14ac:dyDescent="0.2">
      <c r="A187" s="421" t="s">
        <v>212</v>
      </c>
      <c r="B187" s="423">
        <v>2394</v>
      </c>
      <c r="C187" s="257" t="s">
        <v>359</v>
      </c>
      <c r="D187" s="9">
        <v>1</v>
      </c>
      <c r="E187" s="43">
        <v>0.1</v>
      </c>
      <c r="F187" s="10">
        <f>B187*E187</f>
        <v>239.4</v>
      </c>
      <c r="G187" s="11">
        <f t="shared" si="10"/>
        <v>239.4</v>
      </c>
    </row>
    <row r="188" spans="1:8" ht="18" customHeight="1" x14ac:dyDescent="0.2">
      <c r="A188" s="429"/>
      <c r="B188" s="425"/>
      <c r="C188" s="60" t="s">
        <v>50</v>
      </c>
      <c r="D188" s="15">
        <v>8</v>
      </c>
      <c r="E188" s="45">
        <v>0.05</v>
      </c>
      <c r="F188" s="19">
        <f>B187*E188</f>
        <v>119.7</v>
      </c>
      <c r="G188" s="16">
        <f t="shared" si="10"/>
        <v>957.6</v>
      </c>
    </row>
    <row r="189" spans="1:8" ht="16.149999999999999" customHeight="1" x14ac:dyDescent="0.2">
      <c r="A189" s="421" t="s">
        <v>324</v>
      </c>
      <c r="B189" s="423">
        <v>1032</v>
      </c>
      <c r="C189" s="257" t="s">
        <v>359</v>
      </c>
      <c r="D189" s="9">
        <v>1</v>
      </c>
      <c r="E189" s="43">
        <v>0.1</v>
      </c>
      <c r="F189" s="10">
        <f>B189*E189</f>
        <v>103.2</v>
      </c>
      <c r="G189" s="11">
        <f t="shared" si="10"/>
        <v>103.2</v>
      </c>
      <c r="H189" s="21"/>
    </row>
    <row r="190" spans="1:8" ht="16.149999999999999" customHeight="1" x14ac:dyDescent="0.2">
      <c r="A190" s="429"/>
      <c r="B190" s="425"/>
      <c r="C190" s="60" t="s">
        <v>50</v>
      </c>
      <c r="D190" s="15">
        <v>8</v>
      </c>
      <c r="E190" s="45">
        <v>0.05</v>
      </c>
      <c r="F190" s="19">
        <f>B189*E190</f>
        <v>51.6</v>
      </c>
      <c r="G190" s="14">
        <f t="shared" si="10"/>
        <v>412.8</v>
      </c>
    </row>
    <row r="191" spans="1:8" ht="16.149999999999999" customHeight="1" x14ac:dyDescent="0.2">
      <c r="A191" s="421" t="s">
        <v>205</v>
      </c>
      <c r="B191" s="423">
        <v>1632</v>
      </c>
      <c r="C191" s="257" t="s">
        <v>359</v>
      </c>
      <c r="D191" s="9">
        <v>1</v>
      </c>
      <c r="E191" s="43">
        <v>0.1</v>
      </c>
      <c r="F191" s="10">
        <f>B191*E191</f>
        <v>163.20000000000002</v>
      </c>
      <c r="G191" s="230">
        <f t="shared" si="10"/>
        <v>163.20000000000002</v>
      </c>
    </row>
    <row r="192" spans="1:8" ht="16.149999999999999" customHeight="1" x14ac:dyDescent="0.2">
      <c r="A192" s="429"/>
      <c r="B192" s="425"/>
      <c r="C192" s="60" t="s">
        <v>50</v>
      </c>
      <c r="D192" s="15">
        <v>8</v>
      </c>
      <c r="E192" s="44">
        <v>0.05</v>
      </c>
      <c r="F192" s="19">
        <f>B191*E192</f>
        <v>81.600000000000009</v>
      </c>
      <c r="G192" s="16">
        <f t="shared" si="10"/>
        <v>652.80000000000007</v>
      </c>
    </row>
    <row r="193" spans="1:8" ht="16.149999999999999" customHeight="1" x14ac:dyDescent="0.2">
      <c r="A193" s="421" t="s">
        <v>242</v>
      </c>
      <c r="B193" s="423">
        <v>576</v>
      </c>
      <c r="C193" s="257" t="s">
        <v>359</v>
      </c>
      <c r="D193" s="9">
        <v>1</v>
      </c>
      <c r="E193" s="43">
        <v>0.1</v>
      </c>
      <c r="F193" s="10">
        <f>B193*E193</f>
        <v>57.6</v>
      </c>
      <c r="G193" s="170">
        <f>D193*F193</f>
        <v>57.6</v>
      </c>
    </row>
    <row r="194" spans="1:8" ht="16.149999999999999" customHeight="1" x14ac:dyDescent="0.2">
      <c r="A194" s="422"/>
      <c r="B194" s="424"/>
      <c r="C194" s="60" t="s">
        <v>50</v>
      </c>
      <c r="D194" s="12">
        <v>8</v>
      </c>
      <c r="E194" s="44">
        <v>0.05</v>
      </c>
      <c r="F194" s="13">
        <f>B193*E194</f>
        <v>28.8</v>
      </c>
      <c r="G194" s="14">
        <f>D194*F194</f>
        <v>230.4</v>
      </c>
    </row>
    <row r="195" spans="1:8" ht="16.149999999999999" customHeight="1" x14ac:dyDescent="0.2">
      <c r="A195" s="270" t="s">
        <v>3</v>
      </c>
      <c r="B195" s="54">
        <f>SUM(B185:B194)</f>
        <v>5842</v>
      </c>
      <c r="C195" s="1"/>
      <c r="D195" s="33"/>
      <c r="E195" s="17"/>
      <c r="F195" s="17"/>
      <c r="G195" s="55">
        <f>SUM(G185:G194)</f>
        <v>2921</v>
      </c>
    </row>
    <row r="196" spans="1:8" ht="15.75" customHeight="1" x14ac:dyDescent="0.2">
      <c r="A196" s="464" t="s">
        <v>213</v>
      </c>
      <c r="B196" s="465"/>
      <c r="C196" s="465"/>
      <c r="D196" s="17"/>
      <c r="E196" s="17"/>
      <c r="F196" s="17"/>
      <c r="G196" s="55">
        <f>SUM(G122+G141+G173+G182+G195)</f>
        <v>93944.523249999998</v>
      </c>
    </row>
    <row r="197" spans="1:8" ht="9" customHeight="1" x14ac:dyDescent="0.2">
      <c r="A197" s="271"/>
      <c r="B197" s="56"/>
      <c r="C197" s="56"/>
      <c r="D197" s="31"/>
      <c r="E197" s="31"/>
      <c r="F197" s="31"/>
      <c r="G197" s="57"/>
    </row>
    <row r="198" spans="1:8" ht="28.15" customHeight="1" x14ac:dyDescent="0.2">
      <c r="A198" s="466" t="s">
        <v>51</v>
      </c>
      <c r="B198" s="466"/>
      <c r="C198" s="466"/>
      <c r="D198" s="466"/>
      <c r="E198" s="466"/>
      <c r="F198" s="466"/>
      <c r="G198" s="466"/>
    </row>
    <row r="199" spans="1:8" ht="8.4499999999999993" customHeight="1" x14ac:dyDescent="0.2">
      <c r="H199" s="26"/>
    </row>
    <row r="200" spans="1:8" ht="17.45" customHeight="1" x14ac:dyDescent="0.25">
      <c r="A200" s="368" t="s">
        <v>52</v>
      </c>
      <c r="B200" s="368"/>
      <c r="C200" s="368"/>
      <c r="D200" s="368"/>
      <c r="E200" s="368"/>
      <c r="F200" s="368"/>
      <c r="G200" s="368"/>
      <c r="H200" s="26"/>
    </row>
    <row r="201" spans="1:8" ht="9" customHeight="1" x14ac:dyDescent="0.2">
      <c r="H201" s="26"/>
    </row>
    <row r="202" spans="1:8" ht="16.5" customHeight="1" x14ac:dyDescent="0.2">
      <c r="A202" s="339" t="s">
        <v>390</v>
      </c>
      <c r="B202" s="339"/>
      <c r="C202" s="339"/>
      <c r="D202" s="339"/>
      <c r="E202" s="339"/>
      <c r="F202" s="339"/>
      <c r="G202" s="339"/>
      <c r="H202" s="26"/>
    </row>
    <row r="203" spans="1:8" ht="18" customHeight="1" x14ac:dyDescent="0.2">
      <c r="A203" s="339" t="s">
        <v>391</v>
      </c>
      <c r="B203" s="339"/>
      <c r="C203" s="339"/>
      <c r="D203" s="339"/>
      <c r="E203" s="339"/>
      <c r="F203" s="339"/>
      <c r="G203" s="339"/>
      <c r="H203" s="26"/>
    </row>
    <row r="204" spans="1:8" ht="9.6" customHeight="1" x14ac:dyDescent="0.2">
      <c r="H204" s="26"/>
    </row>
    <row r="205" spans="1:8" ht="19.5" customHeight="1" x14ac:dyDescent="0.2">
      <c r="A205" s="454" t="s">
        <v>6</v>
      </c>
      <c r="B205" s="7" t="s">
        <v>55</v>
      </c>
      <c r="C205" s="7" t="s">
        <v>59</v>
      </c>
      <c r="D205" s="5" t="s">
        <v>58</v>
      </c>
      <c r="E205" s="108" t="s">
        <v>230</v>
      </c>
      <c r="F205" s="7" t="s">
        <v>61</v>
      </c>
      <c r="G205" s="7" t="s">
        <v>3</v>
      </c>
      <c r="H205" s="26"/>
    </row>
    <row r="206" spans="1:8" ht="17.25" customHeight="1" x14ac:dyDescent="0.2">
      <c r="A206" s="469"/>
      <c r="B206" s="8" t="s">
        <v>56</v>
      </c>
      <c r="C206" s="8" t="s">
        <v>54</v>
      </c>
      <c r="D206" s="6" t="s">
        <v>57</v>
      </c>
      <c r="E206" s="8" t="s">
        <v>60</v>
      </c>
      <c r="F206" s="8" t="s">
        <v>62</v>
      </c>
      <c r="G206" s="8" t="s">
        <v>12</v>
      </c>
      <c r="H206" s="26"/>
    </row>
    <row r="207" spans="1:8" ht="33.6" customHeight="1" x14ac:dyDescent="0.2">
      <c r="A207" s="291" t="s">
        <v>235</v>
      </c>
      <c r="B207" s="125" t="s">
        <v>138</v>
      </c>
      <c r="C207" s="128">
        <v>27</v>
      </c>
      <c r="D207" s="129">
        <v>5885.9</v>
      </c>
      <c r="E207" s="130">
        <v>4.8000000000000001E-2</v>
      </c>
      <c r="F207" s="131">
        <f>D207*E207</f>
        <v>282.52319999999997</v>
      </c>
      <c r="G207" s="129">
        <f>C207*F207</f>
        <v>7628.1263999999992</v>
      </c>
      <c r="H207" s="26"/>
    </row>
    <row r="208" spans="1:8" ht="32.450000000000003" customHeight="1" x14ac:dyDescent="0.2">
      <c r="A208" s="291" t="s">
        <v>257</v>
      </c>
      <c r="B208" s="121" t="s">
        <v>63</v>
      </c>
      <c r="C208" s="120">
        <v>27</v>
      </c>
      <c r="D208" s="119">
        <v>7646</v>
      </c>
      <c r="E208" s="130">
        <v>4.8000000000000001E-2</v>
      </c>
      <c r="F208" s="122">
        <f t="shared" ref="F208:F214" si="11">D208*E208</f>
        <v>367.00799999999998</v>
      </c>
      <c r="G208" s="119">
        <f t="shared" ref="G208:G214" si="12">C208*F208</f>
        <v>9909.2160000000003</v>
      </c>
      <c r="H208" s="26"/>
    </row>
    <row r="209" spans="1:8" ht="30" customHeight="1" x14ac:dyDescent="0.2">
      <c r="A209" s="291" t="s">
        <v>64</v>
      </c>
      <c r="B209" s="121" t="s">
        <v>63</v>
      </c>
      <c r="C209" s="120">
        <v>27</v>
      </c>
      <c r="D209" s="119">
        <v>4180</v>
      </c>
      <c r="E209" s="130">
        <v>4.8000000000000001E-2</v>
      </c>
      <c r="F209" s="122">
        <f t="shared" si="11"/>
        <v>200.64000000000001</v>
      </c>
      <c r="G209" s="119">
        <f t="shared" si="12"/>
        <v>5417.2800000000007</v>
      </c>
      <c r="H209" s="26"/>
    </row>
    <row r="210" spans="1:8" ht="30" customHeight="1" x14ac:dyDescent="0.2">
      <c r="A210" s="291" t="s">
        <v>65</v>
      </c>
      <c r="B210" s="121" t="s">
        <v>63</v>
      </c>
      <c r="C210" s="120">
        <v>27</v>
      </c>
      <c r="D210" s="119">
        <v>3213.75</v>
      </c>
      <c r="E210" s="130">
        <v>4.8000000000000001E-2</v>
      </c>
      <c r="F210" s="122">
        <f t="shared" si="11"/>
        <v>154.26</v>
      </c>
      <c r="G210" s="119">
        <f t="shared" si="12"/>
        <v>4165.0199999999995</v>
      </c>
      <c r="H210" s="26"/>
    </row>
    <row r="211" spans="1:8" ht="18.600000000000001" customHeight="1" x14ac:dyDescent="0.2">
      <c r="A211" s="291" t="s">
        <v>66</v>
      </c>
      <c r="B211" s="104" t="s">
        <v>63</v>
      </c>
      <c r="C211" s="105">
        <v>27</v>
      </c>
      <c r="D211" s="106">
        <v>4620</v>
      </c>
      <c r="E211" s="130">
        <v>4.8000000000000001E-2</v>
      </c>
      <c r="F211" s="107">
        <f t="shared" si="11"/>
        <v>221.76</v>
      </c>
      <c r="G211" s="106">
        <f t="shared" si="12"/>
        <v>5987.5199999999995</v>
      </c>
      <c r="H211" s="26"/>
    </row>
    <row r="212" spans="1:8" s="124" customFormat="1" ht="18.600000000000001" customHeight="1" x14ac:dyDescent="0.25">
      <c r="A212" s="292" t="s">
        <v>207</v>
      </c>
      <c r="B212" s="104" t="s">
        <v>63</v>
      </c>
      <c r="C212" s="105">
        <v>27</v>
      </c>
      <c r="D212" s="106">
        <v>2966</v>
      </c>
      <c r="E212" s="130">
        <v>4.8000000000000001E-2</v>
      </c>
      <c r="F212" s="107">
        <f t="shared" si="11"/>
        <v>142.36799999999999</v>
      </c>
      <c r="G212" s="106">
        <f t="shared" si="12"/>
        <v>3843.9359999999997</v>
      </c>
      <c r="H212" s="123"/>
    </row>
    <row r="213" spans="1:8" ht="18.600000000000001" customHeight="1" x14ac:dyDescent="0.2">
      <c r="A213" s="291" t="s">
        <v>67</v>
      </c>
      <c r="B213" s="104" t="s">
        <v>63</v>
      </c>
      <c r="C213" s="105">
        <v>27</v>
      </c>
      <c r="D213" s="106">
        <v>2641</v>
      </c>
      <c r="E213" s="130">
        <v>4.8000000000000001E-2</v>
      </c>
      <c r="F213" s="107">
        <f t="shared" si="11"/>
        <v>126.768</v>
      </c>
      <c r="G213" s="106">
        <f t="shared" si="12"/>
        <v>3422.7359999999999</v>
      </c>
      <c r="H213" s="26"/>
    </row>
    <row r="214" spans="1:8" ht="18.600000000000001" customHeight="1" x14ac:dyDescent="0.2">
      <c r="A214" s="293" t="s">
        <v>71</v>
      </c>
      <c r="B214" s="60" t="s">
        <v>63</v>
      </c>
      <c r="C214" s="313">
        <v>27</v>
      </c>
      <c r="D214" s="135">
        <v>910</v>
      </c>
      <c r="E214" s="136">
        <v>4.8000000000000001E-2</v>
      </c>
      <c r="F214" s="137">
        <f t="shared" si="11"/>
        <v>43.68</v>
      </c>
      <c r="G214" s="135">
        <f t="shared" si="12"/>
        <v>1179.3599999999999</v>
      </c>
      <c r="H214" s="26"/>
    </row>
    <row r="215" spans="1:8" ht="27.6" customHeight="1" x14ac:dyDescent="0.2">
      <c r="A215" s="291" t="s">
        <v>68</v>
      </c>
      <c r="B215" s="121" t="s">
        <v>63</v>
      </c>
      <c r="C215" s="120">
        <v>27</v>
      </c>
      <c r="D215" s="119">
        <v>3065</v>
      </c>
      <c r="E215" s="130">
        <v>4.8000000000000001E-2</v>
      </c>
      <c r="F215" s="131">
        <f>D215*E215</f>
        <v>147.12</v>
      </c>
      <c r="G215" s="119">
        <f>C215*F215</f>
        <v>3972.2400000000002</v>
      </c>
      <c r="H215" s="26"/>
    </row>
    <row r="216" spans="1:8" ht="20.45" customHeight="1" x14ac:dyDescent="0.2">
      <c r="A216" s="291" t="s">
        <v>69</v>
      </c>
      <c r="B216" s="289" t="s">
        <v>193</v>
      </c>
      <c r="C216" s="105">
        <v>15</v>
      </c>
      <c r="D216" s="106">
        <v>397.15</v>
      </c>
      <c r="E216" s="130">
        <v>4.8000000000000001E-2</v>
      </c>
      <c r="F216" s="107">
        <f t="shared" ref="F216:F223" si="13">D216*E216</f>
        <v>19.063199999999998</v>
      </c>
      <c r="G216" s="106">
        <f t="shared" ref="G216:G223" si="14">C216*F216</f>
        <v>285.94799999999998</v>
      </c>
      <c r="H216" s="26"/>
    </row>
    <row r="217" spans="1:8" ht="20.45" customHeight="1" x14ac:dyDescent="0.2">
      <c r="A217" s="293" t="s">
        <v>70</v>
      </c>
      <c r="B217" s="60" t="s">
        <v>63</v>
      </c>
      <c r="C217" s="308">
        <v>15</v>
      </c>
      <c r="D217" s="135">
        <v>681.54</v>
      </c>
      <c r="E217" s="136">
        <v>4.8000000000000001E-2</v>
      </c>
      <c r="F217" s="137">
        <f t="shared" si="13"/>
        <v>32.713920000000002</v>
      </c>
      <c r="G217" s="135">
        <f t="shared" si="14"/>
        <v>490.7088</v>
      </c>
      <c r="H217" s="26"/>
    </row>
    <row r="218" spans="1:8" ht="20.45" customHeight="1" x14ac:dyDescent="0.2">
      <c r="A218" s="291" t="s">
        <v>23</v>
      </c>
      <c r="B218" s="104" t="s">
        <v>63</v>
      </c>
      <c r="C218" s="105">
        <v>15</v>
      </c>
      <c r="D218" s="106">
        <v>584</v>
      </c>
      <c r="E218" s="130">
        <v>4.8000000000000001E-2</v>
      </c>
      <c r="F218" s="107">
        <f t="shared" si="13"/>
        <v>28.032</v>
      </c>
      <c r="G218" s="106">
        <f t="shared" si="14"/>
        <v>420.48</v>
      </c>
      <c r="H218" s="26"/>
    </row>
    <row r="219" spans="1:8" ht="20.45" customHeight="1" x14ac:dyDescent="0.2">
      <c r="A219" s="307" t="s">
        <v>383</v>
      </c>
      <c r="B219" s="305" t="s">
        <v>63</v>
      </c>
      <c r="C219" s="303">
        <v>15</v>
      </c>
      <c r="D219" s="306">
        <v>1262.3</v>
      </c>
      <c r="E219" s="130">
        <v>4.8000000000000001E-2</v>
      </c>
      <c r="F219" s="131">
        <f t="shared" ref="F219" si="15">D219*E219</f>
        <v>60.590400000000002</v>
      </c>
      <c r="G219" s="306">
        <f t="shared" ref="G219" si="16">C219*F219</f>
        <v>908.85599999999999</v>
      </c>
      <c r="H219" s="26"/>
    </row>
    <row r="220" spans="1:8" ht="20.45" customHeight="1" x14ac:dyDescent="0.2">
      <c r="A220" s="293" t="s">
        <v>72</v>
      </c>
      <c r="B220" s="60" t="s">
        <v>63</v>
      </c>
      <c r="C220" s="308">
        <v>15</v>
      </c>
      <c r="D220" s="135">
        <v>384</v>
      </c>
      <c r="E220" s="136">
        <v>4.8000000000000001E-2</v>
      </c>
      <c r="F220" s="137">
        <f t="shared" si="13"/>
        <v>18.432000000000002</v>
      </c>
      <c r="G220" s="135">
        <f t="shared" si="14"/>
        <v>276.48</v>
      </c>
      <c r="H220" s="26"/>
    </row>
    <row r="221" spans="1:8" ht="20.45" customHeight="1" x14ac:dyDescent="0.2">
      <c r="A221" s="293" t="s">
        <v>73</v>
      </c>
      <c r="B221" s="60" t="s">
        <v>63</v>
      </c>
      <c r="C221" s="308">
        <v>15</v>
      </c>
      <c r="D221" s="135">
        <v>290</v>
      </c>
      <c r="E221" s="136">
        <v>4.8000000000000001E-2</v>
      </c>
      <c r="F221" s="137">
        <f t="shared" si="13"/>
        <v>13.92</v>
      </c>
      <c r="G221" s="135">
        <f t="shared" si="14"/>
        <v>208.8</v>
      </c>
      <c r="H221" s="26"/>
    </row>
    <row r="222" spans="1:8" ht="20.45" customHeight="1" x14ac:dyDescent="0.2">
      <c r="A222" s="293" t="s">
        <v>21</v>
      </c>
      <c r="B222" s="60" t="s">
        <v>63</v>
      </c>
      <c r="C222" s="127">
        <v>15</v>
      </c>
      <c r="D222" s="135">
        <v>5406</v>
      </c>
      <c r="E222" s="136">
        <v>4.8000000000000001E-2</v>
      </c>
      <c r="F222" s="137">
        <f t="shared" si="13"/>
        <v>259.488</v>
      </c>
      <c r="G222" s="135">
        <f t="shared" si="14"/>
        <v>3892.32</v>
      </c>
      <c r="H222" s="26"/>
    </row>
    <row r="223" spans="1:8" ht="20.45" customHeight="1" x14ac:dyDescent="0.2">
      <c r="A223" s="293" t="s">
        <v>194</v>
      </c>
      <c r="B223" s="60" t="s">
        <v>63</v>
      </c>
      <c r="C223" s="192">
        <v>15</v>
      </c>
      <c r="D223" s="135">
        <v>2085.96</v>
      </c>
      <c r="E223" s="136">
        <v>4.8000000000000001E-2</v>
      </c>
      <c r="F223" s="137">
        <f t="shared" si="13"/>
        <v>100.12608</v>
      </c>
      <c r="G223" s="135">
        <f t="shared" si="14"/>
        <v>1501.8912</v>
      </c>
    </row>
    <row r="224" spans="1:8" ht="31.15" customHeight="1" x14ac:dyDescent="0.2">
      <c r="A224" s="293" t="s">
        <v>279</v>
      </c>
      <c r="B224" s="60" t="s">
        <v>63</v>
      </c>
      <c r="C224" s="225">
        <v>15</v>
      </c>
      <c r="D224" s="135">
        <v>902.1</v>
      </c>
      <c r="E224" s="136">
        <v>4.8000000000000001E-2</v>
      </c>
      <c r="F224" s="137">
        <f t="shared" ref="F224:F233" si="17">D224*E224</f>
        <v>43.300800000000002</v>
      </c>
      <c r="G224" s="135">
        <f t="shared" ref="G224:G233" si="18">C224*F224</f>
        <v>649.51200000000006</v>
      </c>
    </row>
    <row r="225" spans="1:7" ht="29.45" customHeight="1" x14ac:dyDescent="0.2">
      <c r="A225" s="294" t="s">
        <v>280</v>
      </c>
      <c r="B225" s="60" t="s">
        <v>63</v>
      </c>
      <c r="C225" s="225">
        <v>15</v>
      </c>
      <c r="D225" s="135">
        <v>2550</v>
      </c>
      <c r="E225" s="136">
        <v>4.8000000000000001E-2</v>
      </c>
      <c r="F225" s="137">
        <f t="shared" si="17"/>
        <v>122.4</v>
      </c>
      <c r="G225" s="135">
        <f t="shared" si="18"/>
        <v>1836</v>
      </c>
    </row>
    <row r="226" spans="1:7" ht="39" customHeight="1" x14ac:dyDescent="0.2">
      <c r="A226" s="291" t="s">
        <v>247</v>
      </c>
      <c r="B226" s="166" t="s">
        <v>63</v>
      </c>
      <c r="C226" s="167">
        <v>15</v>
      </c>
      <c r="D226" s="165">
        <v>1980</v>
      </c>
      <c r="E226" s="136">
        <v>4.8000000000000001E-2</v>
      </c>
      <c r="F226" s="131">
        <f>D226*E226</f>
        <v>95.04</v>
      </c>
      <c r="G226" s="165">
        <f>C226*F226</f>
        <v>1425.6000000000001</v>
      </c>
    </row>
    <row r="227" spans="1:7" ht="31.9" customHeight="1" x14ac:dyDescent="0.2">
      <c r="A227" s="307" t="s">
        <v>380</v>
      </c>
      <c r="B227" s="305" t="s">
        <v>63</v>
      </c>
      <c r="C227" s="303">
        <v>15</v>
      </c>
      <c r="D227" s="306">
        <v>6160</v>
      </c>
      <c r="E227" s="136">
        <v>4.8000000000000001E-2</v>
      </c>
      <c r="F227" s="131">
        <f>D227*E227</f>
        <v>295.68</v>
      </c>
      <c r="G227" s="306">
        <f>C227*F227</f>
        <v>4435.2</v>
      </c>
    </row>
    <row r="228" spans="1:7" ht="18.600000000000001" customHeight="1" x14ac:dyDescent="0.2">
      <c r="A228" s="292" t="s">
        <v>74</v>
      </c>
      <c r="B228" s="108" t="s">
        <v>50</v>
      </c>
      <c r="C228" s="111">
        <v>9</v>
      </c>
      <c r="D228" s="109">
        <v>2000</v>
      </c>
      <c r="E228" s="136">
        <v>4.8000000000000001E-2</v>
      </c>
      <c r="F228" s="110">
        <f t="shared" si="17"/>
        <v>96</v>
      </c>
      <c r="G228" s="109">
        <f t="shared" si="18"/>
        <v>864</v>
      </c>
    </row>
    <row r="229" spans="1:7" ht="30" customHeight="1" x14ac:dyDescent="0.2">
      <c r="A229" s="291" t="s">
        <v>306</v>
      </c>
      <c r="B229" s="108" t="s">
        <v>63</v>
      </c>
      <c r="C229" s="111">
        <v>9</v>
      </c>
      <c r="D229" s="109">
        <v>1100</v>
      </c>
      <c r="E229" s="136">
        <v>4.8000000000000001E-2</v>
      </c>
      <c r="F229" s="110">
        <f t="shared" ref="F229" si="19">D229*E229</f>
        <v>52.800000000000004</v>
      </c>
      <c r="G229" s="109">
        <f t="shared" ref="G229" si="20">C229*F229</f>
        <v>475.20000000000005</v>
      </c>
    </row>
    <row r="230" spans="1:7" ht="40.5" customHeight="1" x14ac:dyDescent="0.2">
      <c r="A230" s="291" t="s">
        <v>263</v>
      </c>
      <c r="B230" s="108" t="s">
        <v>63</v>
      </c>
      <c r="C230" s="111">
        <v>9</v>
      </c>
      <c r="D230" s="109">
        <v>1020</v>
      </c>
      <c r="E230" s="136">
        <v>4.8000000000000001E-2</v>
      </c>
      <c r="F230" s="110">
        <f>D230*E230</f>
        <v>48.96</v>
      </c>
      <c r="G230" s="109">
        <f>C230*F230</f>
        <v>440.64</v>
      </c>
    </row>
    <row r="231" spans="1:7" ht="30" customHeight="1" x14ac:dyDescent="0.2">
      <c r="A231" s="291" t="s">
        <v>196</v>
      </c>
      <c r="B231" s="108" t="s">
        <v>63</v>
      </c>
      <c r="C231" s="111">
        <v>9</v>
      </c>
      <c r="D231" s="109">
        <v>1100</v>
      </c>
      <c r="E231" s="136">
        <v>4.8000000000000001E-2</v>
      </c>
      <c r="F231" s="110">
        <f t="shared" si="17"/>
        <v>52.800000000000004</v>
      </c>
      <c r="G231" s="109">
        <f t="shared" si="18"/>
        <v>475.20000000000005</v>
      </c>
    </row>
    <row r="232" spans="1:7" ht="18.600000000000001" customHeight="1" x14ac:dyDescent="0.2">
      <c r="A232" s="291" t="s">
        <v>192</v>
      </c>
      <c r="B232" s="104" t="s">
        <v>63</v>
      </c>
      <c r="C232" s="105">
        <v>9</v>
      </c>
      <c r="D232" s="106">
        <v>7980</v>
      </c>
      <c r="E232" s="136">
        <v>4.8000000000000001E-2</v>
      </c>
      <c r="F232" s="107">
        <f t="shared" si="17"/>
        <v>383.04</v>
      </c>
      <c r="G232" s="106">
        <f t="shared" si="18"/>
        <v>3447.36</v>
      </c>
    </row>
    <row r="233" spans="1:7" ht="30.6" customHeight="1" x14ac:dyDescent="0.2">
      <c r="A233" s="291" t="s">
        <v>204</v>
      </c>
      <c r="B233" s="104" t="s">
        <v>63</v>
      </c>
      <c r="C233" s="105">
        <v>9</v>
      </c>
      <c r="D233" s="106">
        <v>10175</v>
      </c>
      <c r="E233" s="136">
        <v>4.8000000000000001E-2</v>
      </c>
      <c r="F233" s="107">
        <f t="shared" si="17"/>
        <v>488.40000000000003</v>
      </c>
      <c r="G233" s="106">
        <f t="shared" si="18"/>
        <v>4395.6000000000004</v>
      </c>
    </row>
    <row r="234" spans="1:7" ht="30.6" customHeight="1" x14ac:dyDescent="0.2">
      <c r="A234" s="291" t="s">
        <v>201</v>
      </c>
      <c r="B234" s="121" t="s">
        <v>63</v>
      </c>
      <c r="C234" s="120">
        <v>9</v>
      </c>
      <c r="D234" s="119">
        <v>9463</v>
      </c>
      <c r="E234" s="136">
        <v>4.8000000000000001E-2</v>
      </c>
      <c r="F234" s="122">
        <f>D234*E234</f>
        <v>454.22399999999999</v>
      </c>
      <c r="G234" s="119">
        <f>C234*F234</f>
        <v>4088.0160000000001</v>
      </c>
    </row>
    <row r="235" spans="1:7" ht="30.6" customHeight="1" x14ac:dyDescent="0.2">
      <c r="A235" s="291" t="s">
        <v>325</v>
      </c>
      <c r="B235" s="234" t="s">
        <v>63</v>
      </c>
      <c r="C235" s="236">
        <v>9</v>
      </c>
      <c r="D235" s="235">
        <v>600</v>
      </c>
      <c r="E235" s="136">
        <v>4.8000000000000001E-2</v>
      </c>
      <c r="F235" s="131">
        <f>D235*E235</f>
        <v>28.8</v>
      </c>
      <c r="G235" s="235">
        <f>C235*F235</f>
        <v>259.2</v>
      </c>
    </row>
    <row r="236" spans="1:7" ht="16.899999999999999" customHeight="1" x14ac:dyDescent="0.2">
      <c r="A236" s="270" t="s">
        <v>76</v>
      </c>
      <c r="B236" s="18"/>
      <c r="C236" s="1"/>
      <c r="D236" s="42"/>
      <c r="E236" s="17"/>
      <c r="F236" s="17"/>
      <c r="G236" s="55">
        <f>SUM(G207:G235)</f>
        <v>76302.446400000001</v>
      </c>
    </row>
    <row r="237" spans="1:7" ht="16.899999999999999" customHeight="1" x14ac:dyDescent="0.2">
      <c r="A237" s="464" t="s">
        <v>259</v>
      </c>
      <c r="B237" s="465"/>
      <c r="C237" s="465"/>
      <c r="D237" s="17"/>
      <c r="E237" s="17"/>
      <c r="F237" s="17"/>
      <c r="G237" s="58">
        <v>170246.97</v>
      </c>
    </row>
    <row r="238" spans="1:7" ht="25.5" customHeight="1" x14ac:dyDescent="0.2">
      <c r="A238" s="271"/>
      <c r="B238" s="56"/>
      <c r="C238" s="56"/>
      <c r="D238" s="31"/>
      <c r="E238" s="31"/>
      <c r="F238" s="31"/>
      <c r="G238" s="140"/>
    </row>
    <row r="239" spans="1:7" ht="17.45" customHeight="1" x14ac:dyDescent="0.25">
      <c r="A239" s="347" t="s">
        <v>117</v>
      </c>
      <c r="B239" s="347"/>
      <c r="C239" s="347"/>
      <c r="D239" s="347"/>
      <c r="E239" s="347"/>
      <c r="F239" s="347"/>
      <c r="G239" s="347"/>
    </row>
    <row r="240" spans="1:7" ht="16.149999999999999" customHeight="1" x14ac:dyDescent="0.2">
      <c r="A240" s="263"/>
      <c r="B240" s="22"/>
      <c r="C240" s="22"/>
      <c r="D240" s="22"/>
      <c r="E240" s="22"/>
      <c r="F240" s="22"/>
      <c r="G240" s="22"/>
    </row>
    <row r="241" spans="1:7" s="182" customFormat="1" ht="16.899999999999999" customHeight="1" x14ac:dyDescent="0.2">
      <c r="A241" s="336" t="s">
        <v>118</v>
      </c>
      <c r="B241" s="336"/>
      <c r="C241" s="336"/>
      <c r="D241" s="336"/>
      <c r="E241" s="336"/>
      <c r="F241" s="336"/>
      <c r="G241" s="336"/>
    </row>
    <row r="242" spans="1:7" s="182" customFormat="1" ht="16.899999999999999" customHeight="1" x14ac:dyDescent="0.2">
      <c r="A242" s="336" t="s">
        <v>119</v>
      </c>
      <c r="B242" s="336"/>
      <c r="C242" s="336"/>
      <c r="D242" s="336"/>
      <c r="E242" s="336"/>
      <c r="F242" s="336"/>
      <c r="G242" s="336"/>
    </row>
    <row r="243" spans="1:7" s="182" customFormat="1" ht="16.899999999999999" customHeight="1" x14ac:dyDescent="0.2">
      <c r="A243" s="337" t="s">
        <v>120</v>
      </c>
      <c r="B243" s="337"/>
      <c r="C243" s="337"/>
      <c r="D243" s="337"/>
      <c r="E243" s="337"/>
      <c r="F243" s="337"/>
      <c r="G243" s="337"/>
    </row>
    <row r="244" spans="1:7" s="182" customFormat="1" ht="16.899999999999999" customHeight="1" x14ac:dyDescent="0.2">
      <c r="A244" s="337" t="s">
        <v>121</v>
      </c>
      <c r="B244" s="337"/>
      <c r="C244" s="337"/>
      <c r="D244" s="337"/>
      <c r="E244" s="337"/>
      <c r="F244" s="337"/>
      <c r="G244" s="337"/>
    </row>
    <row r="245" spans="1:7" s="182" customFormat="1" ht="16.899999999999999" customHeight="1" x14ac:dyDescent="0.2">
      <c r="A245" s="337" t="s">
        <v>122</v>
      </c>
      <c r="B245" s="337"/>
      <c r="C245" s="337"/>
      <c r="D245" s="337"/>
      <c r="E245" s="337"/>
      <c r="F245" s="337"/>
      <c r="G245" s="337"/>
    </row>
    <row r="246" spans="1:7" s="182" customFormat="1" ht="16.899999999999999" customHeight="1" x14ac:dyDescent="0.2">
      <c r="A246" s="336" t="s">
        <v>123</v>
      </c>
      <c r="B246" s="336"/>
      <c r="C246" s="336"/>
      <c r="D246" s="336"/>
      <c r="E246" s="336"/>
      <c r="F246" s="336"/>
      <c r="G246" s="181"/>
    </row>
    <row r="247" spans="1:7" s="182" customFormat="1" ht="16.899999999999999" customHeight="1" x14ac:dyDescent="0.2">
      <c r="A247" s="337" t="s">
        <v>250</v>
      </c>
      <c r="B247" s="337"/>
      <c r="C247" s="337"/>
      <c r="D247" s="337"/>
      <c r="E247" s="337"/>
      <c r="F247" s="337"/>
      <c r="G247" s="337"/>
    </row>
    <row r="248" spans="1:7" ht="63.75" customHeight="1" x14ac:dyDescent="0.2">
      <c r="A248" s="263"/>
      <c r="B248" s="22"/>
      <c r="C248" s="22"/>
      <c r="D248" s="22"/>
      <c r="E248" s="22"/>
      <c r="F248" s="22"/>
      <c r="G248" s="22"/>
    </row>
    <row r="249" spans="1:7" ht="19.5" customHeight="1" x14ac:dyDescent="0.2">
      <c r="A249" s="467" t="s">
        <v>125</v>
      </c>
      <c r="B249" s="467"/>
      <c r="C249" s="467"/>
      <c r="D249" s="467"/>
      <c r="E249" s="467"/>
      <c r="F249" s="467"/>
      <c r="G249" s="467"/>
    </row>
    <row r="250" spans="1:7" ht="15.75" customHeight="1" x14ac:dyDescent="0.2">
      <c r="A250" s="338" t="s">
        <v>126</v>
      </c>
      <c r="B250" s="338"/>
      <c r="C250" s="338"/>
      <c r="D250" s="338"/>
      <c r="E250" s="338"/>
      <c r="F250" s="338"/>
      <c r="G250" s="338"/>
    </row>
    <row r="251" spans="1:7" ht="15.6" customHeight="1" x14ac:dyDescent="0.2">
      <c r="A251" s="263"/>
      <c r="B251" s="22"/>
      <c r="C251" s="22"/>
      <c r="D251" s="22"/>
      <c r="E251" s="22"/>
      <c r="F251" s="22"/>
      <c r="G251" s="22"/>
    </row>
    <row r="252" spans="1:7" ht="14.25" customHeight="1" x14ac:dyDescent="0.2">
      <c r="A252" s="404" t="s">
        <v>79</v>
      </c>
      <c r="B252" s="404"/>
      <c r="C252" s="468" t="s">
        <v>365</v>
      </c>
      <c r="D252" s="63" t="s">
        <v>127</v>
      </c>
      <c r="E252" s="47" t="s">
        <v>77</v>
      </c>
      <c r="F252" s="340" t="s">
        <v>364</v>
      </c>
      <c r="G252" s="340" t="s">
        <v>361</v>
      </c>
    </row>
    <row r="253" spans="1:7" ht="14.25" customHeight="1" x14ac:dyDescent="0.2">
      <c r="A253" s="404"/>
      <c r="B253" s="404"/>
      <c r="C253" s="468"/>
      <c r="D253" s="64" t="s">
        <v>80</v>
      </c>
      <c r="E253" s="48" t="s">
        <v>81</v>
      </c>
      <c r="F253" s="341"/>
      <c r="G253" s="341"/>
    </row>
    <row r="254" spans="1:7" ht="14.25" customHeight="1" x14ac:dyDescent="0.2">
      <c r="A254" s="404"/>
      <c r="B254" s="404"/>
      <c r="C254" s="468"/>
      <c r="D254" s="65"/>
      <c r="E254" s="49" t="s">
        <v>82</v>
      </c>
      <c r="F254" s="342"/>
      <c r="G254" s="342"/>
    </row>
    <row r="255" spans="1:7" ht="18" customHeight="1" x14ac:dyDescent="0.2">
      <c r="A255" s="405" t="s">
        <v>83</v>
      </c>
      <c r="B255" s="405"/>
      <c r="C255" s="94">
        <v>1549.7</v>
      </c>
      <c r="D255" s="149">
        <v>2</v>
      </c>
      <c r="E255" s="151">
        <v>0.2</v>
      </c>
      <c r="F255" s="150">
        <f t="shared" ref="F255:F269" si="21">C255*E255</f>
        <v>309.94000000000005</v>
      </c>
      <c r="G255" s="150">
        <f t="shared" ref="G255:G269" si="22">D255*F255</f>
        <v>619.88000000000011</v>
      </c>
    </row>
    <row r="256" spans="1:7" ht="18" customHeight="1" x14ac:dyDescent="0.2">
      <c r="A256" s="405" t="s">
        <v>236</v>
      </c>
      <c r="B256" s="405"/>
      <c r="C256" s="94">
        <v>196</v>
      </c>
      <c r="D256" s="148">
        <v>2</v>
      </c>
      <c r="E256" s="95">
        <v>0.2</v>
      </c>
      <c r="F256" s="150">
        <f t="shared" si="21"/>
        <v>39.200000000000003</v>
      </c>
      <c r="G256" s="150">
        <f t="shared" si="22"/>
        <v>78.400000000000006</v>
      </c>
    </row>
    <row r="257" spans="1:7" ht="18" customHeight="1" x14ac:dyDescent="0.2">
      <c r="A257" s="405" t="s">
        <v>84</v>
      </c>
      <c r="B257" s="405"/>
      <c r="C257" s="94">
        <v>917</v>
      </c>
      <c r="D257" s="148">
        <v>2</v>
      </c>
      <c r="E257" s="95">
        <v>0.2</v>
      </c>
      <c r="F257" s="150">
        <f t="shared" si="21"/>
        <v>183.4</v>
      </c>
      <c r="G257" s="150">
        <f t="shared" si="22"/>
        <v>366.8</v>
      </c>
    </row>
    <row r="258" spans="1:7" ht="30.75" customHeight="1" x14ac:dyDescent="0.2">
      <c r="A258" s="457" t="s">
        <v>396</v>
      </c>
      <c r="B258" s="457"/>
      <c r="C258" s="323">
        <v>1943</v>
      </c>
      <c r="D258" s="324">
        <v>2</v>
      </c>
      <c r="E258" s="325">
        <v>0.2</v>
      </c>
      <c r="F258" s="326">
        <f t="shared" si="21"/>
        <v>388.6</v>
      </c>
      <c r="G258" s="326">
        <f t="shared" si="22"/>
        <v>777.2</v>
      </c>
    </row>
    <row r="259" spans="1:7" ht="18" customHeight="1" x14ac:dyDescent="0.2">
      <c r="A259" s="405" t="s">
        <v>244</v>
      </c>
      <c r="B259" s="405"/>
      <c r="C259" s="94">
        <v>1500</v>
      </c>
      <c r="D259" s="148">
        <v>2</v>
      </c>
      <c r="E259" s="95">
        <v>0.2</v>
      </c>
      <c r="F259" s="150">
        <f t="shared" si="21"/>
        <v>300</v>
      </c>
      <c r="G259" s="150">
        <f t="shared" si="22"/>
        <v>600</v>
      </c>
    </row>
    <row r="260" spans="1:7" ht="18" customHeight="1" x14ac:dyDescent="0.2">
      <c r="A260" s="405" t="s">
        <v>85</v>
      </c>
      <c r="B260" s="405"/>
      <c r="C260" s="94">
        <v>280</v>
      </c>
      <c r="D260" s="148">
        <v>2</v>
      </c>
      <c r="E260" s="95">
        <v>0.2</v>
      </c>
      <c r="F260" s="150">
        <f t="shared" si="21"/>
        <v>56</v>
      </c>
      <c r="G260" s="150">
        <f t="shared" si="22"/>
        <v>112</v>
      </c>
    </row>
    <row r="261" spans="1:7" ht="18" customHeight="1" x14ac:dyDescent="0.2">
      <c r="A261" s="405" t="s">
        <v>86</v>
      </c>
      <c r="B261" s="405"/>
      <c r="C261" s="94">
        <v>80</v>
      </c>
      <c r="D261" s="148">
        <v>2</v>
      </c>
      <c r="E261" s="95">
        <v>0.2</v>
      </c>
      <c r="F261" s="150">
        <f t="shared" si="21"/>
        <v>16</v>
      </c>
      <c r="G261" s="150">
        <f t="shared" si="22"/>
        <v>32</v>
      </c>
    </row>
    <row r="262" spans="1:7" ht="18" customHeight="1" x14ac:dyDescent="0.2">
      <c r="A262" s="405" t="s">
        <v>87</v>
      </c>
      <c r="B262" s="405"/>
      <c r="C262" s="94">
        <v>756.2</v>
      </c>
      <c r="D262" s="148">
        <v>2</v>
      </c>
      <c r="E262" s="95">
        <v>0.2</v>
      </c>
      <c r="F262" s="150">
        <f t="shared" si="21"/>
        <v>151.24</v>
      </c>
      <c r="G262" s="150">
        <f t="shared" si="22"/>
        <v>302.48</v>
      </c>
    </row>
    <row r="263" spans="1:7" ht="18" customHeight="1" x14ac:dyDescent="0.2">
      <c r="A263" s="405" t="s">
        <v>88</v>
      </c>
      <c r="B263" s="405"/>
      <c r="C263" s="94">
        <v>383</v>
      </c>
      <c r="D263" s="190">
        <v>2</v>
      </c>
      <c r="E263" s="95">
        <v>0.2</v>
      </c>
      <c r="F263" s="96">
        <f t="shared" si="21"/>
        <v>76.600000000000009</v>
      </c>
      <c r="G263" s="96">
        <f t="shared" si="22"/>
        <v>153.20000000000002</v>
      </c>
    </row>
    <row r="264" spans="1:7" ht="18" customHeight="1" x14ac:dyDescent="0.2">
      <c r="A264" s="405" t="s">
        <v>89</v>
      </c>
      <c r="B264" s="405"/>
      <c r="C264" s="94">
        <v>700</v>
      </c>
      <c r="D264" s="190">
        <v>2</v>
      </c>
      <c r="E264" s="95">
        <v>0.2</v>
      </c>
      <c r="F264" s="96">
        <f t="shared" si="21"/>
        <v>140</v>
      </c>
      <c r="G264" s="96">
        <f t="shared" si="22"/>
        <v>280</v>
      </c>
    </row>
    <row r="265" spans="1:7" ht="18" customHeight="1" x14ac:dyDescent="0.2">
      <c r="A265" s="405" t="s">
        <v>139</v>
      </c>
      <c r="B265" s="405"/>
      <c r="C265" s="103">
        <v>1500</v>
      </c>
      <c r="D265" s="148">
        <v>2</v>
      </c>
      <c r="E265" s="95">
        <v>0.2</v>
      </c>
      <c r="F265" s="96">
        <f t="shared" si="21"/>
        <v>300</v>
      </c>
      <c r="G265" s="103">
        <f t="shared" si="22"/>
        <v>600</v>
      </c>
    </row>
    <row r="266" spans="1:7" ht="18" customHeight="1" x14ac:dyDescent="0.2">
      <c r="A266" s="405" t="s">
        <v>90</v>
      </c>
      <c r="B266" s="405"/>
      <c r="C266" s="94">
        <v>400</v>
      </c>
      <c r="D266" s="148">
        <v>2</v>
      </c>
      <c r="E266" s="95">
        <v>0.2</v>
      </c>
      <c r="F266" s="96">
        <f t="shared" si="21"/>
        <v>80</v>
      </c>
      <c r="G266" s="96">
        <f t="shared" si="22"/>
        <v>160</v>
      </c>
    </row>
    <row r="267" spans="1:7" ht="32.450000000000003" customHeight="1" x14ac:dyDescent="0.2">
      <c r="A267" s="405" t="s">
        <v>237</v>
      </c>
      <c r="B267" s="405"/>
      <c r="C267" s="94">
        <v>180</v>
      </c>
      <c r="D267" s="224">
        <v>2</v>
      </c>
      <c r="E267" s="95">
        <v>0.2</v>
      </c>
      <c r="F267" s="96">
        <f t="shared" si="21"/>
        <v>36</v>
      </c>
      <c r="G267" s="96">
        <f t="shared" si="22"/>
        <v>72</v>
      </c>
    </row>
    <row r="268" spans="1:7" ht="17.25" customHeight="1" x14ac:dyDescent="0.2">
      <c r="A268" s="405" t="s">
        <v>91</v>
      </c>
      <c r="B268" s="405"/>
      <c r="C268" s="94">
        <v>913.8</v>
      </c>
      <c r="D268" s="224">
        <v>2</v>
      </c>
      <c r="E268" s="95">
        <v>0.2</v>
      </c>
      <c r="F268" s="96">
        <f>C268*E268</f>
        <v>182.76</v>
      </c>
      <c r="G268" s="96">
        <f>D268*F268</f>
        <v>365.52</v>
      </c>
    </row>
    <row r="269" spans="1:7" ht="17.45" customHeight="1" x14ac:dyDescent="0.2">
      <c r="A269" s="405" t="s">
        <v>129</v>
      </c>
      <c r="B269" s="405"/>
      <c r="C269" s="94">
        <v>1754.6</v>
      </c>
      <c r="D269" s="224">
        <v>2</v>
      </c>
      <c r="E269" s="95">
        <v>0.2</v>
      </c>
      <c r="F269" s="96">
        <f t="shared" si="21"/>
        <v>350.92</v>
      </c>
      <c r="G269" s="168">
        <f t="shared" si="22"/>
        <v>701.84</v>
      </c>
    </row>
    <row r="270" spans="1:7" ht="17.45" customHeight="1" x14ac:dyDescent="0.2">
      <c r="A270" s="462" t="s">
        <v>92</v>
      </c>
      <c r="B270" s="463"/>
      <c r="C270" s="231">
        <v>1246.2</v>
      </c>
      <c r="D270" s="226">
        <v>2</v>
      </c>
      <c r="E270" s="151">
        <v>0.2</v>
      </c>
      <c r="F270" s="150">
        <f t="shared" ref="F270:G272" si="23">C270*E270</f>
        <v>249.24</v>
      </c>
      <c r="G270" s="232">
        <f t="shared" si="23"/>
        <v>498.48</v>
      </c>
    </row>
    <row r="271" spans="1:7" ht="33" customHeight="1" x14ac:dyDescent="0.2">
      <c r="A271" s="430" t="s">
        <v>345</v>
      </c>
      <c r="B271" s="431"/>
      <c r="C271" s="94">
        <v>280</v>
      </c>
      <c r="D271" s="169">
        <v>2</v>
      </c>
      <c r="E271" s="95">
        <v>0.2</v>
      </c>
      <c r="F271" s="96">
        <f t="shared" si="23"/>
        <v>56</v>
      </c>
      <c r="G271" s="168">
        <f t="shared" si="23"/>
        <v>112</v>
      </c>
    </row>
    <row r="272" spans="1:7" ht="25.9" customHeight="1" x14ac:dyDescent="0.2">
      <c r="A272" s="430" t="s">
        <v>243</v>
      </c>
      <c r="B272" s="431"/>
      <c r="C272" s="94">
        <v>1065</v>
      </c>
      <c r="D272" s="169">
        <v>2</v>
      </c>
      <c r="E272" s="95">
        <v>0.2</v>
      </c>
      <c r="F272" s="96">
        <f t="shared" si="23"/>
        <v>213</v>
      </c>
      <c r="G272" s="168">
        <f t="shared" si="23"/>
        <v>426</v>
      </c>
    </row>
    <row r="273" spans="1:7" ht="27.6" customHeight="1" x14ac:dyDescent="0.2">
      <c r="A273" s="430" t="s">
        <v>231</v>
      </c>
      <c r="B273" s="431"/>
      <c r="C273" s="60" t="s">
        <v>251</v>
      </c>
      <c r="D273" s="148">
        <v>174</v>
      </c>
      <c r="E273" s="95">
        <v>40</v>
      </c>
      <c r="F273" s="96">
        <v>40</v>
      </c>
      <c r="G273" s="183">
        <f>D273*F273</f>
        <v>6960</v>
      </c>
    </row>
    <row r="274" spans="1:7" ht="19.5" customHeight="1" x14ac:dyDescent="0.2">
      <c r="A274" s="487" t="s">
        <v>93</v>
      </c>
      <c r="B274" s="488"/>
      <c r="C274" s="174">
        <f>SUM(C255:C273)</f>
        <v>15644.5</v>
      </c>
      <c r="D274" s="174"/>
      <c r="E274" s="174"/>
      <c r="F274" s="174"/>
      <c r="G274" s="175">
        <f>SUM(G255:G273)</f>
        <v>13217.8</v>
      </c>
    </row>
    <row r="275" spans="1:7" ht="13.9" customHeight="1" x14ac:dyDescent="0.2">
      <c r="A275" s="274"/>
      <c r="B275" s="185"/>
      <c r="C275" s="186"/>
      <c r="D275" s="186"/>
      <c r="E275" s="186"/>
      <c r="F275" s="186"/>
      <c r="G275" s="71"/>
    </row>
    <row r="276" spans="1:7" ht="17.25" customHeight="1" x14ac:dyDescent="0.2">
      <c r="A276" s="339" t="s">
        <v>94</v>
      </c>
      <c r="B276" s="339"/>
      <c r="C276" s="339"/>
      <c r="D276" s="339"/>
      <c r="E276" s="339"/>
      <c r="F276" s="339"/>
      <c r="G276" s="22"/>
    </row>
    <row r="277" spans="1:7" ht="15.75" customHeight="1" x14ac:dyDescent="0.2">
      <c r="A277" s="489" t="s">
        <v>95</v>
      </c>
      <c r="B277" s="489"/>
      <c r="C277" s="489"/>
      <c r="D277" s="489"/>
      <c r="E277" s="489"/>
      <c r="F277" s="489"/>
      <c r="G277" s="22"/>
    </row>
    <row r="278" spans="1:7" ht="13.15" customHeight="1" x14ac:dyDescent="0.2">
      <c r="A278" s="263"/>
      <c r="B278" s="22"/>
      <c r="C278" s="22"/>
      <c r="D278" s="22"/>
      <c r="E278" s="22"/>
      <c r="F278" s="22"/>
      <c r="G278" s="22"/>
    </row>
    <row r="279" spans="1:7" ht="19.899999999999999" customHeight="1" x14ac:dyDescent="0.2">
      <c r="A279" s="435" t="s">
        <v>79</v>
      </c>
      <c r="B279" s="436"/>
      <c r="C279" s="259" t="s">
        <v>58</v>
      </c>
      <c r="D279" s="392" t="s">
        <v>96</v>
      </c>
      <c r="E279" s="340" t="s">
        <v>362</v>
      </c>
      <c r="F279" s="479" t="s">
        <v>363</v>
      </c>
      <c r="G279" s="259" t="s">
        <v>128</v>
      </c>
    </row>
    <row r="280" spans="1:7" ht="15.6" customHeight="1" x14ac:dyDescent="0.2">
      <c r="A280" s="435"/>
      <c r="B280" s="436"/>
      <c r="C280" s="260" t="s">
        <v>224</v>
      </c>
      <c r="D280" s="393"/>
      <c r="E280" s="342"/>
      <c r="F280" s="480"/>
      <c r="G280" s="260" t="s">
        <v>82</v>
      </c>
    </row>
    <row r="281" spans="1:7" ht="17.45" customHeight="1" x14ac:dyDescent="0.2">
      <c r="A281" s="405" t="s">
        <v>83</v>
      </c>
      <c r="B281" s="405"/>
      <c r="C281" s="100">
        <v>1549.7</v>
      </c>
      <c r="D281" s="66">
        <v>5</v>
      </c>
      <c r="E281" s="66">
        <v>0.25</v>
      </c>
      <c r="F281" s="70">
        <f t="shared" ref="F281:F289" si="24">C281*E281</f>
        <v>387.42500000000001</v>
      </c>
      <c r="G281" s="69">
        <f t="shared" ref="G281:G289" si="25">D281*F281</f>
        <v>1937.125</v>
      </c>
    </row>
    <row r="282" spans="1:7" ht="17.45" customHeight="1" x14ac:dyDescent="0.2">
      <c r="A282" s="405" t="s">
        <v>236</v>
      </c>
      <c r="B282" s="405"/>
      <c r="C282" s="68">
        <v>196</v>
      </c>
      <c r="D282" s="66">
        <v>5</v>
      </c>
      <c r="E282" s="66">
        <v>0.25</v>
      </c>
      <c r="F282" s="70">
        <f t="shared" si="24"/>
        <v>49</v>
      </c>
      <c r="G282" s="69">
        <f t="shared" si="25"/>
        <v>245</v>
      </c>
    </row>
    <row r="283" spans="1:7" ht="17.45" customHeight="1" x14ac:dyDescent="0.2">
      <c r="A283" s="405" t="s">
        <v>98</v>
      </c>
      <c r="B283" s="405"/>
      <c r="C283" s="37">
        <v>917</v>
      </c>
      <c r="D283" s="66">
        <v>5</v>
      </c>
      <c r="E283" s="66">
        <v>0.25</v>
      </c>
      <c r="F283" s="70">
        <f t="shared" si="24"/>
        <v>229.25</v>
      </c>
      <c r="G283" s="69">
        <f t="shared" si="25"/>
        <v>1146.25</v>
      </c>
    </row>
    <row r="284" spans="1:7" ht="33.75" customHeight="1" x14ac:dyDescent="0.2">
      <c r="A284" s="457" t="s">
        <v>396</v>
      </c>
      <c r="B284" s="457"/>
      <c r="C284" s="327">
        <v>1943</v>
      </c>
      <c r="D284" s="328">
        <v>5</v>
      </c>
      <c r="E284" s="329">
        <v>0.25</v>
      </c>
      <c r="F284" s="330">
        <f t="shared" si="24"/>
        <v>485.75</v>
      </c>
      <c r="G284" s="331">
        <f t="shared" si="25"/>
        <v>2428.75</v>
      </c>
    </row>
    <row r="285" spans="1:7" ht="17.45" customHeight="1" x14ac:dyDescent="0.2">
      <c r="A285" s="405" t="s">
        <v>99</v>
      </c>
      <c r="B285" s="405"/>
      <c r="C285" s="37">
        <v>1500</v>
      </c>
      <c r="D285" s="66">
        <v>5</v>
      </c>
      <c r="E285" s="66">
        <v>0.25</v>
      </c>
      <c r="F285" s="90">
        <f t="shared" si="24"/>
        <v>375</v>
      </c>
      <c r="G285" s="80">
        <f t="shared" si="25"/>
        <v>1875</v>
      </c>
    </row>
    <row r="286" spans="1:7" ht="17.45" customHeight="1" x14ac:dyDescent="0.2">
      <c r="A286" s="405" t="s">
        <v>85</v>
      </c>
      <c r="B286" s="405"/>
      <c r="C286" s="68">
        <v>280</v>
      </c>
      <c r="D286" s="66">
        <v>5</v>
      </c>
      <c r="E286" s="66">
        <v>0.25</v>
      </c>
      <c r="F286" s="70">
        <f t="shared" si="24"/>
        <v>70</v>
      </c>
      <c r="G286" s="69">
        <f t="shared" si="25"/>
        <v>350</v>
      </c>
    </row>
    <row r="287" spans="1:7" ht="17.45" customHeight="1" x14ac:dyDescent="0.2">
      <c r="A287" s="405" t="s">
        <v>86</v>
      </c>
      <c r="B287" s="405"/>
      <c r="C287" s="68">
        <v>80</v>
      </c>
      <c r="D287" s="66">
        <v>5</v>
      </c>
      <c r="E287" s="66">
        <v>0.25</v>
      </c>
      <c r="F287" s="70">
        <f t="shared" si="24"/>
        <v>20</v>
      </c>
      <c r="G287" s="69">
        <f t="shared" si="25"/>
        <v>100</v>
      </c>
    </row>
    <row r="288" spans="1:7" ht="17.45" customHeight="1" x14ac:dyDescent="0.2">
      <c r="A288" s="405" t="s">
        <v>87</v>
      </c>
      <c r="B288" s="405"/>
      <c r="C288" s="90">
        <v>756.2</v>
      </c>
      <c r="D288" s="66">
        <v>5</v>
      </c>
      <c r="E288" s="66">
        <v>0.25</v>
      </c>
      <c r="F288" s="70">
        <f t="shared" si="24"/>
        <v>189.05</v>
      </c>
      <c r="G288" s="69">
        <f t="shared" si="25"/>
        <v>945.25</v>
      </c>
    </row>
    <row r="289" spans="1:7" ht="17.45" customHeight="1" x14ac:dyDescent="0.2">
      <c r="A289" s="405" t="s">
        <v>100</v>
      </c>
      <c r="B289" s="405"/>
      <c r="C289" s="68">
        <v>383</v>
      </c>
      <c r="D289" s="66">
        <v>5</v>
      </c>
      <c r="E289" s="66">
        <v>0.25</v>
      </c>
      <c r="F289" s="70">
        <f t="shared" si="24"/>
        <v>95.75</v>
      </c>
      <c r="G289" s="69">
        <f t="shared" si="25"/>
        <v>478.75</v>
      </c>
    </row>
    <row r="290" spans="1:7" ht="17.45" customHeight="1" x14ac:dyDescent="0.2">
      <c r="A290" s="405" t="s">
        <v>89</v>
      </c>
      <c r="B290" s="405"/>
      <c r="C290" s="96">
        <v>700</v>
      </c>
      <c r="D290" s="240">
        <v>3</v>
      </c>
      <c r="E290" s="240">
        <v>0.25</v>
      </c>
      <c r="F290" s="150">
        <f>C290*E290</f>
        <v>175</v>
      </c>
      <c r="G290" s="152">
        <f>D290*F290</f>
        <v>525</v>
      </c>
    </row>
    <row r="291" spans="1:7" ht="17.45" customHeight="1" x14ac:dyDescent="0.2">
      <c r="A291" s="405" t="s">
        <v>139</v>
      </c>
      <c r="B291" s="405"/>
      <c r="C291" s="80">
        <v>1500</v>
      </c>
      <c r="D291" s="66">
        <v>2</v>
      </c>
      <c r="E291" s="66">
        <v>0.25</v>
      </c>
      <c r="F291" s="70">
        <f>C291*E291</f>
        <v>375</v>
      </c>
      <c r="G291" s="69">
        <f>D291*F291</f>
        <v>750</v>
      </c>
    </row>
    <row r="292" spans="1:7" ht="17.45" customHeight="1" x14ac:dyDescent="0.2">
      <c r="A292" s="405" t="s">
        <v>90</v>
      </c>
      <c r="B292" s="405"/>
      <c r="C292" s="68">
        <v>400</v>
      </c>
      <c r="D292" s="66">
        <v>4</v>
      </c>
      <c r="E292" s="66">
        <v>0.25</v>
      </c>
      <c r="F292" s="68">
        <f t="shared" ref="F292:G296" si="26">C292*E292</f>
        <v>100</v>
      </c>
      <c r="G292" s="37">
        <f t="shared" si="26"/>
        <v>400</v>
      </c>
    </row>
    <row r="293" spans="1:7" ht="30.6" customHeight="1" x14ac:dyDescent="0.2">
      <c r="A293" s="405" t="s">
        <v>237</v>
      </c>
      <c r="B293" s="405"/>
      <c r="C293" s="96">
        <v>180</v>
      </c>
      <c r="D293" s="164">
        <v>5</v>
      </c>
      <c r="E293" s="164">
        <v>0.25</v>
      </c>
      <c r="F293" s="96">
        <f t="shared" si="26"/>
        <v>45</v>
      </c>
      <c r="G293" s="103">
        <f t="shared" si="26"/>
        <v>225</v>
      </c>
    </row>
    <row r="294" spans="1:7" ht="14.25" customHeight="1" x14ac:dyDescent="0.2">
      <c r="A294" s="405" t="s">
        <v>101</v>
      </c>
      <c r="B294" s="405"/>
      <c r="C294" s="68">
        <v>913.8</v>
      </c>
      <c r="D294" s="66">
        <v>5</v>
      </c>
      <c r="E294" s="66">
        <v>0.25</v>
      </c>
      <c r="F294" s="70">
        <f t="shared" si="26"/>
        <v>228.45</v>
      </c>
      <c r="G294" s="69">
        <f t="shared" si="26"/>
        <v>1142.25</v>
      </c>
    </row>
    <row r="295" spans="1:7" ht="18" customHeight="1" x14ac:dyDescent="0.2">
      <c r="A295" s="405" t="s">
        <v>129</v>
      </c>
      <c r="B295" s="405"/>
      <c r="C295" s="37">
        <v>1754.6</v>
      </c>
      <c r="D295" s="66">
        <v>3</v>
      </c>
      <c r="E295" s="66">
        <v>0.25</v>
      </c>
      <c r="F295" s="70">
        <f t="shared" si="26"/>
        <v>438.65</v>
      </c>
      <c r="G295" s="69">
        <f t="shared" si="26"/>
        <v>1315.9499999999998</v>
      </c>
    </row>
    <row r="296" spans="1:7" ht="16.899999999999999" customHeight="1" x14ac:dyDescent="0.2">
      <c r="A296" s="405" t="s">
        <v>102</v>
      </c>
      <c r="B296" s="405"/>
      <c r="C296" s="99">
        <v>1246.2</v>
      </c>
      <c r="D296" s="89">
        <v>3</v>
      </c>
      <c r="E296" s="89">
        <v>0.25</v>
      </c>
      <c r="F296" s="97">
        <f t="shared" si="26"/>
        <v>311.55</v>
      </c>
      <c r="G296" s="99">
        <f t="shared" si="26"/>
        <v>934.65000000000009</v>
      </c>
    </row>
    <row r="297" spans="1:7" ht="40.5" customHeight="1" x14ac:dyDescent="0.2">
      <c r="A297" s="430" t="s">
        <v>261</v>
      </c>
      <c r="B297" s="431"/>
      <c r="C297" s="94">
        <v>280</v>
      </c>
      <c r="D297" s="169">
        <v>2</v>
      </c>
      <c r="E297" s="95">
        <v>0.25</v>
      </c>
      <c r="F297" s="96">
        <f t="shared" ref="F297:G298" si="27">C297*E297</f>
        <v>70</v>
      </c>
      <c r="G297" s="168">
        <f t="shared" si="27"/>
        <v>140</v>
      </c>
    </row>
    <row r="298" spans="1:7" ht="29.25" customHeight="1" x14ac:dyDescent="0.2">
      <c r="A298" s="430" t="s">
        <v>243</v>
      </c>
      <c r="B298" s="431"/>
      <c r="C298" s="94">
        <v>1065</v>
      </c>
      <c r="D298" s="169">
        <v>2</v>
      </c>
      <c r="E298" s="95">
        <v>0.25</v>
      </c>
      <c r="F298" s="96">
        <f t="shared" si="27"/>
        <v>266.25</v>
      </c>
      <c r="G298" s="168">
        <f t="shared" si="27"/>
        <v>532.5</v>
      </c>
    </row>
    <row r="299" spans="1:7" ht="17.25" customHeight="1" x14ac:dyDescent="0.2">
      <c r="A299" s="372" t="s">
        <v>3</v>
      </c>
      <c r="B299" s="373"/>
      <c r="C299" s="206">
        <f>SUM(C281:C298)</f>
        <v>15644.5</v>
      </c>
      <c r="D299" s="51"/>
      <c r="E299" s="50"/>
      <c r="F299" s="52"/>
      <c r="G299" s="175">
        <f>SUM(G281:G298)</f>
        <v>15471.475</v>
      </c>
    </row>
    <row r="300" spans="1:7" ht="17.25" customHeight="1" x14ac:dyDescent="0.2">
      <c r="A300" s="139"/>
      <c r="B300" s="139"/>
      <c r="C300" s="310"/>
      <c r="D300" s="39"/>
      <c r="E300" s="38"/>
      <c r="F300" s="40"/>
      <c r="G300" s="71"/>
    </row>
    <row r="301" spans="1:7" ht="8.4499999999999993" customHeight="1" x14ac:dyDescent="0.2">
      <c r="A301" s="38"/>
      <c r="B301" s="38"/>
      <c r="C301" s="39"/>
      <c r="D301" s="38"/>
      <c r="E301" s="40"/>
      <c r="F301" s="41"/>
      <c r="G301" s="22"/>
    </row>
    <row r="302" spans="1:7" ht="16.149999999999999" customHeight="1" x14ac:dyDescent="0.2">
      <c r="A302" s="339" t="s">
        <v>103</v>
      </c>
      <c r="B302" s="339"/>
      <c r="C302" s="339"/>
      <c r="D302" s="339"/>
      <c r="E302" s="339"/>
      <c r="F302" s="339"/>
      <c r="G302" s="22"/>
    </row>
    <row r="303" spans="1:7" ht="16.149999999999999" customHeight="1" x14ac:dyDescent="0.2">
      <c r="A303" s="337" t="s">
        <v>343</v>
      </c>
      <c r="B303" s="337"/>
      <c r="C303" s="337"/>
      <c r="D303" s="337"/>
      <c r="E303" s="337"/>
      <c r="F303" s="337"/>
      <c r="G303" s="337"/>
    </row>
    <row r="304" spans="1:7" ht="9" customHeight="1" x14ac:dyDescent="0.2">
      <c r="A304" s="263"/>
      <c r="B304" s="22"/>
      <c r="C304" s="22"/>
      <c r="D304" s="22"/>
      <c r="E304" s="22"/>
      <c r="F304" s="22"/>
      <c r="G304" s="22"/>
    </row>
    <row r="305" spans="1:7" ht="17.25" customHeight="1" x14ac:dyDescent="0.2">
      <c r="A305" s="410" t="s">
        <v>6</v>
      </c>
      <c r="B305" s="410"/>
      <c r="C305" s="340" t="s">
        <v>360</v>
      </c>
      <c r="D305" s="408" t="s">
        <v>112</v>
      </c>
      <c r="E305" s="408" t="s">
        <v>366</v>
      </c>
      <c r="F305" s="408" t="s">
        <v>162</v>
      </c>
      <c r="G305" s="408" t="s">
        <v>361</v>
      </c>
    </row>
    <row r="306" spans="1:7" ht="19.149999999999999" customHeight="1" x14ac:dyDescent="0.2">
      <c r="A306" s="410"/>
      <c r="B306" s="410"/>
      <c r="C306" s="342"/>
      <c r="D306" s="408"/>
      <c r="E306" s="408"/>
      <c r="F306" s="408"/>
      <c r="G306" s="408"/>
    </row>
    <row r="307" spans="1:7" ht="15.75" customHeight="1" x14ac:dyDescent="0.2">
      <c r="A307" s="406" t="s">
        <v>104</v>
      </c>
      <c r="B307" s="406"/>
      <c r="C307" s="68">
        <v>204.06</v>
      </c>
      <c r="D307" s="66">
        <v>4</v>
      </c>
      <c r="E307" s="67">
        <v>2.5</v>
      </c>
      <c r="F307" s="70">
        <f t="shared" ref="F307:G311" si="28">C307*E307</f>
        <v>510.15</v>
      </c>
      <c r="G307" s="69">
        <f t="shared" si="28"/>
        <v>2040.6</v>
      </c>
    </row>
    <row r="308" spans="1:7" ht="15.75" customHeight="1" x14ac:dyDescent="0.2">
      <c r="A308" s="406" t="s">
        <v>105</v>
      </c>
      <c r="B308" s="406"/>
      <c r="C308" s="68">
        <v>225.3</v>
      </c>
      <c r="D308" s="66">
        <v>4</v>
      </c>
      <c r="E308" s="67">
        <v>2.5</v>
      </c>
      <c r="F308" s="70">
        <f t="shared" si="28"/>
        <v>563.25</v>
      </c>
      <c r="G308" s="69">
        <f t="shared" si="28"/>
        <v>2253</v>
      </c>
    </row>
    <row r="309" spans="1:7" ht="15.75" customHeight="1" x14ac:dyDescent="0.2">
      <c r="A309" s="411" t="s">
        <v>106</v>
      </c>
      <c r="B309" s="411"/>
      <c r="C309" s="97">
        <v>18.600000000000001</v>
      </c>
      <c r="D309" s="195">
        <v>4</v>
      </c>
      <c r="E309" s="196">
        <v>2.5</v>
      </c>
      <c r="F309" s="97">
        <f t="shared" si="28"/>
        <v>46.5</v>
      </c>
      <c r="G309" s="99">
        <f t="shared" si="28"/>
        <v>186</v>
      </c>
    </row>
    <row r="310" spans="1:7" ht="16.899999999999999" customHeight="1" x14ac:dyDescent="0.2">
      <c r="A310" s="405" t="s">
        <v>107</v>
      </c>
      <c r="B310" s="405"/>
      <c r="C310" s="96">
        <v>63.85</v>
      </c>
      <c r="D310" s="240">
        <v>4</v>
      </c>
      <c r="E310" s="95">
        <v>2.5</v>
      </c>
      <c r="F310" s="96">
        <f t="shared" si="28"/>
        <v>159.625</v>
      </c>
      <c r="G310" s="103">
        <f t="shared" si="28"/>
        <v>638.5</v>
      </c>
    </row>
    <row r="311" spans="1:7" ht="18.75" customHeight="1" x14ac:dyDescent="0.2">
      <c r="A311" s="406" t="s">
        <v>108</v>
      </c>
      <c r="B311" s="406"/>
      <c r="C311" s="68">
        <v>12</v>
      </c>
      <c r="D311" s="66">
        <v>4</v>
      </c>
      <c r="E311" s="67">
        <v>2.5</v>
      </c>
      <c r="F311" s="70">
        <f t="shared" si="28"/>
        <v>30</v>
      </c>
      <c r="G311" s="69">
        <f t="shared" si="28"/>
        <v>120</v>
      </c>
    </row>
    <row r="312" spans="1:7" ht="15" customHeight="1" x14ac:dyDescent="0.2">
      <c r="A312" s="409" t="s">
        <v>109</v>
      </c>
      <c r="B312" s="409"/>
      <c r="C312" s="51"/>
      <c r="D312" s="51"/>
      <c r="E312" s="52"/>
      <c r="F312" s="81"/>
      <c r="G312" s="53">
        <f>SUM(G307:G311)</f>
        <v>5238.1000000000004</v>
      </c>
    </row>
    <row r="313" spans="1:7" ht="21" customHeight="1" x14ac:dyDescent="0.25">
      <c r="A313" s="347" t="s">
        <v>110</v>
      </c>
      <c r="B313" s="347"/>
      <c r="C313" s="347"/>
      <c r="D313" s="347"/>
      <c r="E313" s="347"/>
      <c r="F313" s="347"/>
      <c r="G313" s="22"/>
    </row>
    <row r="314" spans="1:7" ht="15" customHeight="1" x14ac:dyDescent="0.2">
      <c r="A314" s="263"/>
      <c r="B314" s="22"/>
      <c r="C314" s="22"/>
      <c r="D314" s="22"/>
      <c r="E314" s="22"/>
      <c r="F314" s="22"/>
      <c r="G314" s="22"/>
    </row>
    <row r="315" spans="1:7" ht="21.6" customHeight="1" x14ac:dyDescent="0.2">
      <c r="A315" s="404" t="s">
        <v>79</v>
      </c>
      <c r="B315" s="404"/>
      <c r="C315" s="404" t="s">
        <v>111</v>
      </c>
      <c r="D315" s="404" t="s">
        <v>112</v>
      </c>
      <c r="E315" s="408" t="s">
        <v>366</v>
      </c>
      <c r="F315" s="388" t="s">
        <v>367</v>
      </c>
      <c r="G315" s="404" t="s">
        <v>97</v>
      </c>
    </row>
    <row r="316" spans="1:7" ht="21.6" customHeight="1" x14ac:dyDescent="0.2">
      <c r="A316" s="404"/>
      <c r="B316" s="404"/>
      <c r="C316" s="404"/>
      <c r="D316" s="404"/>
      <c r="E316" s="408"/>
      <c r="F316" s="389"/>
      <c r="G316" s="404"/>
    </row>
    <row r="317" spans="1:7" ht="19.149999999999999" customHeight="1" x14ac:dyDescent="0.2">
      <c r="A317" s="405" t="s">
        <v>83</v>
      </c>
      <c r="B317" s="405"/>
      <c r="C317" s="249">
        <v>26</v>
      </c>
      <c r="D317" s="249">
        <v>4</v>
      </c>
      <c r="E317" s="249">
        <v>2</v>
      </c>
      <c r="F317" s="150">
        <f t="shared" ref="F317:F323" si="29">C317*E317</f>
        <v>52</v>
      </c>
      <c r="G317" s="152">
        <f t="shared" ref="G317:G323" si="30">D317*F317</f>
        <v>208</v>
      </c>
    </row>
    <row r="318" spans="1:7" ht="19.149999999999999" customHeight="1" x14ac:dyDescent="0.2">
      <c r="A318" s="405" t="s">
        <v>113</v>
      </c>
      <c r="B318" s="405"/>
      <c r="C318" s="249">
        <v>35</v>
      </c>
      <c r="D318" s="249">
        <v>4</v>
      </c>
      <c r="E318" s="249">
        <v>2</v>
      </c>
      <c r="F318" s="150">
        <f t="shared" si="29"/>
        <v>70</v>
      </c>
      <c r="G318" s="152">
        <f t="shared" si="30"/>
        <v>280</v>
      </c>
    </row>
    <row r="319" spans="1:7" ht="28.5" customHeight="1" x14ac:dyDescent="0.2">
      <c r="A319" s="413" t="s">
        <v>398</v>
      </c>
      <c r="B319" s="413"/>
      <c r="C319" s="324">
        <v>21</v>
      </c>
      <c r="D319" s="324">
        <v>4</v>
      </c>
      <c r="E319" s="324">
        <v>2</v>
      </c>
      <c r="F319" s="332">
        <f t="shared" si="29"/>
        <v>42</v>
      </c>
      <c r="G319" s="333">
        <f t="shared" si="30"/>
        <v>168</v>
      </c>
    </row>
    <row r="320" spans="1:7" ht="19.149999999999999" customHeight="1" x14ac:dyDescent="0.2">
      <c r="A320" s="405" t="s">
        <v>114</v>
      </c>
      <c r="B320" s="405"/>
      <c r="C320" s="249">
        <v>23</v>
      </c>
      <c r="D320" s="249">
        <v>4</v>
      </c>
      <c r="E320" s="249">
        <v>2</v>
      </c>
      <c r="F320" s="96">
        <f t="shared" si="29"/>
        <v>46</v>
      </c>
      <c r="G320" s="103">
        <f t="shared" si="30"/>
        <v>184</v>
      </c>
    </row>
    <row r="321" spans="1:7" ht="19.149999999999999" customHeight="1" x14ac:dyDescent="0.2">
      <c r="A321" s="405" t="s">
        <v>233</v>
      </c>
      <c r="B321" s="405"/>
      <c r="C321" s="249">
        <v>28</v>
      </c>
      <c r="D321" s="249">
        <v>4</v>
      </c>
      <c r="E321" s="249">
        <v>2</v>
      </c>
      <c r="F321" s="96">
        <f t="shared" si="29"/>
        <v>56</v>
      </c>
      <c r="G321" s="103">
        <f t="shared" si="30"/>
        <v>224</v>
      </c>
    </row>
    <row r="322" spans="1:7" ht="19.149999999999999" customHeight="1" x14ac:dyDescent="0.2">
      <c r="A322" s="405" t="s">
        <v>180</v>
      </c>
      <c r="B322" s="405"/>
      <c r="C322" s="249">
        <v>39</v>
      </c>
      <c r="D322" s="249">
        <v>4</v>
      </c>
      <c r="E322" s="249">
        <v>2</v>
      </c>
      <c r="F322" s="150">
        <f t="shared" si="29"/>
        <v>78</v>
      </c>
      <c r="G322" s="152">
        <f t="shared" si="30"/>
        <v>312</v>
      </c>
    </row>
    <row r="323" spans="1:7" ht="19.149999999999999" customHeight="1" x14ac:dyDescent="0.2">
      <c r="A323" s="344" t="s">
        <v>115</v>
      </c>
      <c r="B323" s="346"/>
      <c r="C323" s="249">
        <v>8</v>
      </c>
      <c r="D323" s="249">
        <v>4</v>
      </c>
      <c r="E323" s="249">
        <v>2</v>
      </c>
      <c r="F323" s="96">
        <f t="shared" si="29"/>
        <v>16</v>
      </c>
      <c r="G323" s="103">
        <f t="shared" si="30"/>
        <v>64</v>
      </c>
    </row>
    <row r="324" spans="1:7" ht="19.149999999999999" customHeight="1" x14ac:dyDescent="0.2">
      <c r="A324" s="415" t="s">
        <v>109</v>
      </c>
      <c r="B324" s="415"/>
      <c r="C324" s="249">
        <v>180</v>
      </c>
      <c r="D324" s="249"/>
      <c r="E324" s="246"/>
      <c r="F324" s="255"/>
      <c r="G324" s="175">
        <f>SUM(G317:G323)</f>
        <v>1440</v>
      </c>
    </row>
    <row r="325" spans="1:7" ht="14.25" customHeight="1" x14ac:dyDescent="0.2">
      <c r="A325" s="40"/>
      <c r="B325" s="156"/>
      <c r="C325" s="39"/>
      <c r="D325" s="39"/>
      <c r="E325" s="38"/>
      <c r="F325" s="40"/>
      <c r="G325" s="41"/>
    </row>
    <row r="326" spans="1:7" ht="15" customHeight="1" x14ac:dyDescent="0.2">
      <c r="A326" s="407" t="s">
        <v>116</v>
      </c>
      <c r="B326" s="407"/>
      <c r="C326" s="407"/>
      <c r="D326" s="407"/>
      <c r="E326" s="407"/>
      <c r="F326" s="407"/>
      <c r="G326" s="407"/>
    </row>
    <row r="327" spans="1:7" ht="10.5" customHeight="1" x14ac:dyDescent="0.25">
      <c r="A327" s="272"/>
      <c r="B327" s="22"/>
      <c r="C327" s="22"/>
      <c r="D327" s="22"/>
      <c r="E327" s="22"/>
      <c r="F327" s="22"/>
      <c r="G327" s="22"/>
    </row>
    <row r="328" spans="1:7" ht="18" customHeight="1" x14ac:dyDescent="0.2">
      <c r="A328" s="348" t="s">
        <v>181</v>
      </c>
      <c r="B328" s="349"/>
      <c r="C328" s="349"/>
      <c r="D328" s="349"/>
      <c r="E328" s="349"/>
      <c r="F328" s="349"/>
      <c r="G328" s="350"/>
    </row>
    <row r="329" spans="1:7" ht="18" customHeight="1" x14ac:dyDescent="0.2">
      <c r="A329" s="348" t="s">
        <v>182</v>
      </c>
      <c r="B329" s="349"/>
      <c r="C329" s="349"/>
      <c r="D329" s="349"/>
      <c r="E329" s="349"/>
      <c r="F329" s="349"/>
      <c r="G329" s="350"/>
    </row>
    <row r="330" spans="1:7" ht="18" customHeight="1" x14ac:dyDescent="0.2">
      <c r="A330" s="348" t="s">
        <v>163</v>
      </c>
      <c r="B330" s="349"/>
      <c r="C330" s="349"/>
      <c r="D330" s="349"/>
      <c r="E330" s="349"/>
      <c r="F330" s="349"/>
      <c r="G330" s="350"/>
    </row>
    <row r="331" spans="1:7" ht="18" customHeight="1" x14ac:dyDescent="0.2">
      <c r="A331" s="374" t="s">
        <v>346</v>
      </c>
      <c r="B331" s="375"/>
      <c r="C331" s="375"/>
      <c r="D331" s="375"/>
      <c r="E331" s="375"/>
      <c r="F331" s="375"/>
      <c r="G331" s="376"/>
    </row>
    <row r="332" spans="1:7" ht="18" customHeight="1" x14ac:dyDescent="0.2">
      <c r="A332" s="377" t="s">
        <v>229</v>
      </c>
      <c r="B332" s="375"/>
      <c r="C332" s="375"/>
      <c r="D332" s="375"/>
      <c r="E332" s="375"/>
      <c r="F332" s="378">
        <v>3500</v>
      </c>
      <c r="G332" s="379"/>
    </row>
    <row r="333" spans="1:7" ht="6" customHeight="1" x14ac:dyDescent="0.2">
      <c r="A333" s="275"/>
      <c r="B333" s="161"/>
      <c r="C333" s="162"/>
      <c r="D333" s="162"/>
      <c r="E333" s="162"/>
      <c r="F333" s="163"/>
      <c r="G333" s="162"/>
    </row>
    <row r="334" spans="1:7" ht="28.9" customHeight="1" x14ac:dyDescent="0.2">
      <c r="A334" s="380" t="s">
        <v>399</v>
      </c>
      <c r="B334" s="380"/>
      <c r="C334" s="380"/>
      <c r="D334" s="380"/>
      <c r="E334" s="380"/>
      <c r="F334" s="380"/>
      <c r="G334" s="380"/>
    </row>
    <row r="335" spans="1:7" ht="45.75" customHeight="1" x14ac:dyDescent="0.2">
      <c r="A335" s="276"/>
      <c r="B335" s="211"/>
      <c r="C335" s="211"/>
      <c r="D335" s="211"/>
      <c r="E335" s="211"/>
      <c r="F335" s="211"/>
      <c r="G335" s="211"/>
    </row>
    <row r="336" spans="1:7" ht="31.5" customHeight="1" x14ac:dyDescent="0.2">
      <c r="A336" s="381" t="s">
        <v>124</v>
      </c>
      <c r="B336" s="381"/>
      <c r="C336" s="381"/>
      <c r="D336" s="381"/>
      <c r="E336" s="381"/>
      <c r="F336" s="381"/>
      <c r="G336" s="381"/>
    </row>
    <row r="337" spans="1:7" ht="6.75" customHeight="1" x14ac:dyDescent="0.2">
      <c r="A337" s="263"/>
      <c r="B337" s="22"/>
      <c r="C337" s="22"/>
      <c r="D337" s="22"/>
      <c r="E337" s="22"/>
      <c r="F337" s="22"/>
      <c r="G337" s="22"/>
    </row>
    <row r="338" spans="1:7" ht="15" customHeight="1" x14ac:dyDescent="0.2">
      <c r="A338" s="382" t="s">
        <v>140</v>
      </c>
      <c r="B338" s="384" t="s">
        <v>141</v>
      </c>
      <c r="C338" s="385"/>
      <c r="D338" s="358" t="s">
        <v>142</v>
      </c>
      <c r="E338" s="358" t="s">
        <v>143</v>
      </c>
      <c r="F338" s="388" t="s">
        <v>144</v>
      </c>
      <c r="G338" s="358" t="s">
        <v>145</v>
      </c>
    </row>
    <row r="339" spans="1:7" ht="23.25" customHeight="1" x14ac:dyDescent="0.2">
      <c r="A339" s="383"/>
      <c r="B339" s="386"/>
      <c r="C339" s="387"/>
      <c r="D339" s="359"/>
      <c r="E339" s="359"/>
      <c r="F339" s="389"/>
      <c r="G339" s="359"/>
    </row>
    <row r="340" spans="1:7" ht="141" customHeight="1" x14ac:dyDescent="0.2">
      <c r="A340" s="351" t="s">
        <v>246</v>
      </c>
      <c r="B340" s="353" t="s">
        <v>342</v>
      </c>
      <c r="C340" s="354"/>
      <c r="D340" s="212" t="s">
        <v>147</v>
      </c>
      <c r="E340" s="75">
        <v>130</v>
      </c>
      <c r="F340" s="75">
        <v>40</v>
      </c>
      <c r="G340" s="80">
        <f t="shared" ref="G340:G345" si="31">E340*F340</f>
        <v>5200</v>
      </c>
    </row>
    <row r="341" spans="1:7" ht="43.15" customHeight="1" x14ac:dyDescent="0.2">
      <c r="A341" s="352"/>
      <c r="B341" s="353" t="s">
        <v>239</v>
      </c>
      <c r="C341" s="354"/>
      <c r="D341" s="212" t="s">
        <v>147</v>
      </c>
      <c r="E341" s="75">
        <v>390</v>
      </c>
      <c r="F341" s="90">
        <v>2.8</v>
      </c>
      <c r="G341" s="80">
        <f t="shared" si="31"/>
        <v>1092</v>
      </c>
    </row>
    <row r="342" spans="1:7" ht="75.599999999999994" customHeight="1" x14ac:dyDescent="0.2">
      <c r="A342" s="295" t="s">
        <v>245</v>
      </c>
      <c r="B342" s="406" t="s">
        <v>225</v>
      </c>
      <c r="C342" s="406"/>
      <c r="D342" s="212" t="s">
        <v>146</v>
      </c>
      <c r="E342" s="75">
        <v>30</v>
      </c>
      <c r="F342" s="75">
        <v>20</v>
      </c>
      <c r="G342" s="80">
        <f t="shared" si="31"/>
        <v>600</v>
      </c>
    </row>
    <row r="343" spans="1:7" ht="96" customHeight="1" x14ac:dyDescent="0.2">
      <c r="A343" s="295" t="s">
        <v>245</v>
      </c>
      <c r="B343" s="390" t="s">
        <v>354</v>
      </c>
      <c r="C343" s="391"/>
      <c r="D343" s="212" t="s">
        <v>146</v>
      </c>
      <c r="E343" s="75">
        <v>25</v>
      </c>
      <c r="F343" s="75">
        <v>70</v>
      </c>
      <c r="G343" s="80">
        <f t="shared" si="31"/>
        <v>1750</v>
      </c>
    </row>
    <row r="344" spans="1:7" ht="27.6" customHeight="1" x14ac:dyDescent="0.2">
      <c r="A344" s="344" t="s">
        <v>183</v>
      </c>
      <c r="B344" s="345"/>
      <c r="C344" s="346"/>
      <c r="D344" s="240" t="s">
        <v>148</v>
      </c>
      <c r="E344" s="246">
        <v>300</v>
      </c>
      <c r="F344" s="96">
        <v>1.5</v>
      </c>
      <c r="G344" s="103">
        <f t="shared" si="31"/>
        <v>450</v>
      </c>
    </row>
    <row r="345" spans="1:7" ht="16.149999999999999" customHeight="1" x14ac:dyDescent="0.2">
      <c r="A345" s="344" t="s">
        <v>149</v>
      </c>
      <c r="B345" s="345"/>
      <c r="C345" s="346"/>
      <c r="D345" s="240" t="s">
        <v>146</v>
      </c>
      <c r="E345" s="246">
        <v>20</v>
      </c>
      <c r="F345" s="246">
        <v>40</v>
      </c>
      <c r="G345" s="103">
        <f t="shared" si="31"/>
        <v>800</v>
      </c>
    </row>
    <row r="346" spans="1:7" ht="16.899999999999999" customHeight="1" x14ac:dyDescent="0.2">
      <c r="A346" s="353" t="s">
        <v>150</v>
      </c>
      <c r="B346" s="414"/>
      <c r="C346" s="354"/>
      <c r="D346" s="73" t="s">
        <v>147</v>
      </c>
      <c r="E346" s="75">
        <v>500</v>
      </c>
      <c r="F346" s="90">
        <v>0.9</v>
      </c>
      <c r="G346" s="80">
        <f t="shared" ref="G346:G347" si="32">E346*F346</f>
        <v>450</v>
      </c>
    </row>
    <row r="347" spans="1:7" ht="16.899999999999999" customHeight="1" x14ac:dyDescent="0.2">
      <c r="A347" s="344" t="s">
        <v>151</v>
      </c>
      <c r="B347" s="345"/>
      <c r="C347" s="346"/>
      <c r="D347" s="73" t="s">
        <v>146</v>
      </c>
      <c r="E347" s="75">
        <v>40</v>
      </c>
      <c r="F347" s="75">
        <v>100</v>
      </c>
      <c r="G347" s="80">
        <f t="shared" si="32"/>
        <v>4000</v>
      </c>
    </row>
    <row r="348" spans="1:7" ht="15" customHeight="1" x14ac:dyDescent="0.25">
      <c r="A348" s="277" t="s">
        <v>178</v>
      </c>
      <c r="B348" s="83"/>
      <c r="C348" s="83"/>
      <c r="D348" s="481" t="s">
        <v>179</v>
      </c>
      <c r="E348" s="481"/>
      <c r="F348" s="83"/>
      <c r="G348" s="84">
        <f>SUM(G340:G347)</f>
        <v>14342</v>
      </c>
    </row>
    <row r="349" spans="1:7" ht="12" customHeight="1" x14ac:dyDescent="0.2">
      <c r="A349" s="263"/>
      <c r="B349" s="22"/>
      <c r="C349" s="22"/>
      <c r="D349" s="22"/>
      <c r="E349" s="22"/>
      <c r="F349" s="22"/>
      <c r="G349" s="22"/>
    </row>
    <row r="350" spans="1:7" ht="18" customHeight="1" x14ac:dyDescent="0.25">
      <c r="A350" s="478" t="s">
        <v>152</v>
      </c>
      <c r="B350" s="478"/>
      <c r="C350" s="478"/>
      <c r="D350" s="478"/>
      <c r="E350" s="478"/>
      <c r="F350" s="478"/>
      <c r="G350" s="22"/>
    </row>
    <row r="351" spans="1:7" ht="12" customHeight="1" x14ac:dyDescent="0.25">
      <c r="A351" s="278"/>
      <c r="B351" s="114"/>
      <c r="C351" s="114"/>
      <c r="D351" s="114"/>
      <c r="E351" s="114"/>
      <c r="F351" s="114"/>
      <c r="G351" s="22"/>
    </row>
    <row r="352" spans="1:7" ht="16.149999999999999" customHeight="1" x14ac:dyDescent="0.2">
      <c r="A352" s="296" t="s">
        <v>198</v>
      </c>
      <c r="B352" s="297"/>
      <c r="C352" s="297"/>
      <c r="D352" s="251"/>
      <c r="E352" s="251"/>
      <c r="F352" s="252"/>
      <c r="G352" s="184">
        <f>SUM(G348+F332+G324+G312+G299+G274)</f>
        <v>53209.375</v>
      </c>
    </row>
    <row r="353" spans="1:7" ht="10.5" customHeight="1" x14ac:dyDescent="0.25">
      <c r="A353" s="279"/>
      <c r="B353" s="154"/>
      <c r="C353" s="154"/>
      <c r="D353" s="154"/>
      <c r="E353" s="154"/>
      <c r="F353" s="155"/>
      <c r="G353" s="155"/>
    </row>
    <row r="354" spans="1:7" ht="18" customHeight="1" x14ac:dyDescent="0.2">
      <c r="A354" s="339" t="s">
        <v>153</v>
      </c>
      <c r="B354" s="339"/>
      <c r="C354" s="22"/>
      <c r="D354" s="22"/>
      <c r="E354" s="22"/>
      <c r="F354" s="22"/>
      <c r="G354" s="22"/>
    </row>
    <row r="355" spans="1:7" ht="15" customHeight="1" x14ac:dyDescent="0.2">
      <c r="A355" s="335" t="s">
        <v>154</v>
      </c>
      <c r="B355" s="335"/>
      <c r="C355" s="335"/>
      <c r="D355" s="335"/>
      <c r="E355" s="335"/>
      <c r="F355" s="335"/>
      <c r="G355" s="335"/>
    </row>
    <row r="356" spans="1:7" ht="10.15" customHeight="1" x14ac:dyDescent="0.2">
      <c r="A356" s="263"/>
      <c r="B356" s="22"/>
      <c r="C356" s="22"/>
      <c r="D356" s="22"/>
      <c r="E356" s="22"/>
      <c r="F356" s="22"/>
      <c r="G356" s="22"/>
    </row>
    <row r="357" spans="1:7" ht="18.75" customHeight="1" x14ac:dyDescent="0.2">
      <c r="A357" s="397" t="s">
        <v>6</v>
      </c>
      <c r="B357" s="340" t="s">
        <v>187</v>
      </c>
      <c r="C357" s="482" t="s">
        <v>189</v>
      </c>
      <c r="D357" s="479" t="s">
        <v>185</v>
      </c>
      <c r="E357" s="370" t="s">
        <v>347</v>
      </c>
      <c r="F357" s="392" t="s">
        <v>188</v>
      </c>
      <c r="G357" s="392" t="s">
        <v>186</v>
      </c>
    </row>
    <row r="358" spans="1:7" ht="33.6" customHeight="1" x14ac:dyDescent="0.2">
      <c r="A358" s="398"/>
      <c r="B358" s="342"/>
      <c r="C358" s="483"/>
      <c r="D358" s="480"/>
      <c r="E358" s="371"/>
      <c r="F358" s="393"/>
      <c r="G358" s="393"/>
    </row>
    <row r="359" spans="1:7" ht="42.75" customHeight="1" x14ac:dyDescent="0.2">
      <c r="A359" s="287" t="s">
        <v>161</v>
      </c>
      <c r="B359" s="101" t="s">
        <v>155</v>
      </c>
      <c r="C359" s="101">
        <v>28</v>
      </c>
      <c r="D359" s="101">
        <v>2</v>
      </c>
      <c r="E359" s="101">
        <v>30</v>
      </c>
      <c r="F359" s="103">
        <f t="shared" ref="F359:G369" si="33">C359*E359</f>
        <v>840</v>
      </c>
      <c r="G359" s="103">
        <f t="shared" si="33"/>
        <v>1680</v>
      </c>
    </row>
    <row r="360" spans="1:7" ht="32.25" customHeight="1" x14ac:dyDescent="0.2">
      <c r="A360" s="298" t="s">
        <v>156</v>
      </c>
      <c r="B360" s="102" t="s">
        <v>155</v>
      </c>
      <c r="C360" s="102">
        <v>14</v>
      </c>
      <c r="D360" s="102">
        <v>2</v>
      </c>
      <c r="E360" s="102">
        <v>30</v>
      </c>
      <c r="F360" s="103">
        <f t="shared" si="33"/>
        <v>420</v>
      </c>
      <c r="G360" s="103">
        <f t="shared" si="33"/>
        <v>840</v>
      </c>
    </row>
    <row r="361" spans="1:7" ht="28.5" x14ac:dyDescent="0.2">
      <c r="A361" s="298" t="s">
        <v>351</v>
      </c>
      <c r="B361" s="88" t="s">
        <v>155</v>
      </c>
      <c r="C361" s="88">
        <v>8</v>
      </c>
      <c r="D361" s="88">
        <v>2</v>
      </c>
      <c r="E361" s="88">
        <v>30</v>
      </c>
      <c r="F361" s="103">
        <f t="shared" si="33"/>
        <v>240</v>
      </c>
      <c r="G361" s="103">
        <f t="shared" si="33"/>
        <v>480</v>
      </c>
    </row>
    <row r="362" spans="1:7" ht="28.5" customHeight="1" x14ac:dyDescent="0.2">
      <c r="A362" s="293" t="s">
        <v>352</v>
      </c>
      <c r="B362" s="85" t="s">
        <v>155</v>
      </c>
      <c r="C362" s="85">
        <v>20</v>
      </c>
      <c r="D362" s="85">
        <v>2</v>
      </c>
      <c r="E362" s="85">
        <v>30</v>
      </c>
      <c r="F362" s="103">
        <f t="shared" si="33"/>
        <v>600</v>
      </c>
      <c r="G362" s="103">
        <f t="shared" si="33"/>
        <v>1200</v>
      </c>
    </row>
    <row r="363" spans="1:7" ht="17.25" customHeight="1" x14ac:dyDescent="0.2">
      <c r="A363" s="299" t="s">
        <v>157</v>
      </c>
      <c r="B363" s="85" t="s">
        <v>155</v>
      </c>
      <c r="C363" s="85">
        <v>6</v>
      </c>
      <c r="D363" s="85">
        <v>2</v>
      </c>
      <c r="E363" s="85">
        <v>30</v>
      </c>
      <c r="F363" s="103">
        <f t="shared" si="33"/>
        <v>180</v>
      </c>
      <c r="G363" s="103">
        <f t="shared" si="33"/>
        <v>360</v>
      </c>
    </row>
    <row r="364" spans="1:7" ht="27" customHeight="1" x14ac:dyDescent="0.2">
      <c r="A364" s="300" t="s">
        <v>301</v>
      </c>
      <c r="B364" s="85" t="s">
        <v>155</v>
      </c>
      <c r="C364" s="85">
        <v>11</v>
      </c>
      <c r="D364" s="85">
        <v>2</v>
      </c>
      <c r="E364" s="85">
        <v>30</v>
      </c>
      <c r="F364" s="103">
        <f t="shared" si="33"/>
        <v>330</v>
      </c>
      <c r="G364" s="103">
        <f t="shared" si="33"/>
        <v>660</v>
      </c>
    </row>
    <row r="365" spans="1:7" ht="16.149999999999999" customHeight="1" x14ac:dyDescent="0.2">
      <c r="A365" s="299" t="s">
        <v>184</v>
      </c>
      <c r="B365" s="85" t="s">
        <v>155</v>
      </c>
      <c r="C365" s="85">
        <v>4</v>
      </c>
      <c r="D365" s="85">
        <v>2</v>
      </c>
      <c r="E365" s="85">
        <v>30</v>
      </c>
      <c r="F365" s="103">
        <f t="shared" si="33"/>
        <v>120</v>
      </c>
      <c r="G365" s="103">
        <f t="shared" si="33"/>
        <v>240</v>
      </c>
    </row>
    <row r="366" spans="1:7" ht="16.149999999999999" customHeight="1" x14ac:dyDescent="0.2">
      <c r="A366" s="299" t="s">
        <v>158</v>
      </c>
      <c r="B366" s="85" t="s">
        <v>155</v>
      </c>
      <c r="C366" s="85">
        <v>1</v>
      </c>
      <c r="D366" s="85">
        <v>2</v>
      </c>
      <c r="E366" s="85">
        <v>30</v>
      </c>
      <c r="F366" s="103">
        <f t="shared" si="33"/>
        <v>30</v>
      </c>
      <c r="G366" s="103">
        <f t="shared" si="33"/>
        <v>60</v>
      </c>
    </row>
    <row r="367" spans="1:7" ht="16.149999999999999" customHeight="1" x14ac:dyDescent="0.2">
      <c r="A367" s="299" t="s">
        <v>260</v>
      </c>
      <c r="B367" s="85" t="s">
        <v>155</v>
      </c>
      <c r="C367" s="85">
        <v>2</v>
      </c>
      <c r="D367" s="85">
        <v>2</v>
      </c>
      <c r="E367" s="85">
        <v>30</v>
      </c>
      <c r="F367" s="103">
        <f t="shared" si="33"/>
        <v>60</v>
      </c>
      <c r="G367" s="103">
        <f t="shared" si="33"/>
        <v>120</v>
      </c>
    </row>
    <row r="368" spans="1:7" ht="16.149999999999999" customHeight="1" x14ac:dyDescent="0.2">
      <c r="A368" s="288" t="s">
        <v>206</v>
      </c>
      <c r="B368" s="118" t="s">
        <v>155</v>
      </c>
      <c r="C368" s="118">
        <v>12</v>
      </c>
      <c r="D368" s="118">
        <v>2</v>
      </c>
      <c r="E368" s="118">
        <v>30</v>
      </c>
      <c r="F368" s="103">
        <f>C368*E368</f>
        <v>360</v>
      </c>
      <c r="G368" s="103">
        <f>D368*F368</f>
        <v>720</v>
      </c>
    </row>
    <row r="369" spans="1:8" ht="28.15" customHeight="1" x14ac:dyDescent="0.2">
      <c r="A369" s="288" t="s">
        <v>373</v>
      </c>
      <c r="B369" s="85" t="s">
        <v>155</v>
      </c>
      <c r="C369" s="85">
        <v>9</v>
      </c>
      <c r="D369" s="85">
        <v>2</v>
      </c>
      <c r="E369" s="85">
        <v>30</v>
      </c>
      <c r="F369" s="103">
        <f t="shared" si="33"/>
        <v>270</v>
      </c>
      <c r="G369" s="103">
        <f t="shared" si="33"/>
        <v>540</v>
      </c>
    </row>
    <row r="370" spans="1:8" ht="16.149999999999999" customHeight="1" x14ac:dyDescent="0.2">
      <c r="A370" s="394" t="s">
        <v>320</v>
      </c>
      <c r="B370" s="394"/>
      <c r="C370" s="132">
        <f>SUM(C359:C369)</f>
        <v>115</v>
      </c>
      <c r="D370" s="404"/>
      <c r="E370" s="404"/>
      <c r="F370" s="404"/>
      <c r="G370" s="134">
        <f>SUM(G359:G369)</f>
        <v>6900</v>
      </c>
      <c r="H370" s="21"/>
    </row>
    <row r="371" spans="1:8" x14ac:dyDescent="0.2">
      <c r="A371" s="280"/>
      <c r="B371" s="138"/>
      <c r="C371" s="139"/>
      <c r="D371" s="139"/>
      <c r="E371" s="139"/>
      <c r="F371" s="139"/>
      <c r="G371" s="71"/>
      <c r="H371" s="21"/>
    </row>
    <row r="372" spans="1:8" ht="17.25" customHeight="1" x14ac:dyDescent="0.2">
      <c r="A372" s="384" t="s">
        <v>141</v>
      </c>
      <c r="B372" s="395"/>
      <c r="C372" s="385"/>
      <c r="D372" s="369" t="s">
        <v>142</v>
      </c>
      <c r="E372" s="358" t="s">
        <v>143</v>
      </c>
      <c r="F372" s="404" t="s">
        <v>368</v>
      </c>
      <c r="G372" s="133" t="s">
        <v>3</v>
      </c>
      <c r="H372" s="21"/>
    </row>
    <row r="373" spans="1:8" ht="13.15" customHeight="1" x14ac:dyDescent="0.2">
      <c r="A373" s="386"/>
      <c r="B373" s="396"/>
      <c r="C373" s="387"/>
      <c r="D373" s="369"/>
      <c r="E373" s="359"/>
      <c r="F373" s="404"/>
      <c r="G373" s="133" t="s">
        <v>62</v>
      </c>
      <c r="H373" s="21"/>
    </row>
    <row r="374" spans="1:8" ht="16.899999999999999" customHeight="1" x14ac:dyDescent="0.2">
      <c r="A374" s="344" t="s">
        <v>159</v>
      </c>
      <c r="B374" s="345"/>
      <c r="C374" s="346"/>
      <c r="D374" s="73" t="s">
        <v>160</v>
      </c>
      <c r="E374" s="73">
        <v>30</v>
      </c>
      <c r="F374" s="73">
        <v>80</v>
      </c>
      <c r="G374" s="80">
        <f>E374*F374</f>
        <v>2400</v>
      </c>
      <c r="H374" s="21"/>
    </row>
    <row r="375" spans="1:8" ht="16.899999999999999" customHeight="1" x14ac:dyDescent="0.25">
      <c r="A375" s="355" t="s">
        <v>350</v>
      </c>
      <c r="B375" s="356"/>
      <c r="C375" s="357"/>
      <c r="D375" s="76"/>
      <c r="E375" s="76"/>
      <c r="F375" s="76"/>
      <c r="G375" s="77">
        <v>2400</v>
      </c>
      <c r="H375" s="21"/>
    </row>
    <row r="376" spans="1:8" ht="16.899999999999999" customHeight="1" x14ac:dyDescent="0.25">
      <c r="A376" s="355" t="s">
        <v>199</v>
      </c>
      <c r="B376" s="356"/>
      <c r="C376" s="357"/>
      <c r="D376" s="76"/>
      <c r="E376" s="78"/>
      <c r="F376" s="76"/>
      <c r="G376" s="86">
        <f>SUM(G370+G375)</f>
        <v>9300</v>
      </c>
      <c r="H376" s="21"/>
    </row>
    <row r="377" spans="1:8" ht="7.15" customHeight="1" x14ac:dyDescent="0.2">
      <c r="A377" s="263"/>
      <c r="B377" s="22"/>
      <c r="C377" s="22"/>
      <c r="D377" s="22"/>
      <c r="E377" s="22"/>
      <c r="F377" s="22"/>
      <c r="G377" s="22"/>
    </row>
    <row r="378" spans="1:8" ht="16.149999999999999" customHeight="1" x14ac:dyDescent="0.2">
      <c r="A378" s="362" t="s">
        <v>223</v>
      </c>
      <c r="B378" s="362"/>
      <c r="C378" s="362"/>
      <c r="D378" s="362"/>
      <c r="E378" s="362"/>
      <c r="F378" s="362"/>
      <c r="G378" s="362"/>
    </row>
    <row r="379" spans="1:8" ht="8.4499999999999993" customHeight="1" x14ac:dyDescent="0.2">
      <c r="A379" s="263"/>
      <c r="B379" s="191"/>
      <c r="C379" s="191"/>
      <c r="D379" s="191"/>
      <c r="E379" s="191"/>
      <c r="F379" s="191"/>
      <c r="G379" s="191"/>
    </row>
    <row r="380" spans="1:8" ht="8.4499999999999993" customHeight="1" x14ac:dyDescent="0.2">
      <c r="A380" s="263"/>
      <c r="B380" s="301"/>
      <c r="C380" s="301"/>
      <c r="D380" s="301"/>
      <c r="E380" s="301"/>
      <c r="F380" s="301"/>
      <c r="G380" s="301"/>
    </row>
    <row r="381" spans="1:8" ht="16.149999999999999" customHeight="1" x14ac:dyDescent="0.25">
      <c r="A381" s="347" t="s">
        <v>164</v>
      </c>
      <c r="B381" s="347"/>
      <c r="C381" s="347"/>
      <c r="D381" s="74"/>
      <c r="E381" s="74"/>
      <c r="F381" s="74"/>
      <c r="G381" s="74"/>
    </row>
    <row r="382" spans="1:8" ht="9.6" customHeight="1" x14ac:dyDescent="0.2">
      <c r="A382" s="263"/>
    </row>
    <row r="383" spans="1:8" ht="16.149999999999999" customHeight="1" x14ac:dyDescent="0.2">
      <c r="A383" s="400" t="s">
        <v>165</v>
      </c>
      <c r="B383" s="401"/>
      <c r="C383" s="401"/>
      <c r="D383" s="401"/>
      <c r="E383" s="401"/>
      <c r="F383" s="401"/>
      <c r="G383" s="402"/>
    </row>
    <row r="384" spans="1:8" ht="16.149999999999999" customHeight="1" x14ac:dyDescent="0.2">
      <c r="A384" s="416" t="s">
        <v>166</v>
      </c>
      <c r="B384" s="417"/>
      <c r="C384" s="417"/>
      <c r="D384" s="417"/>
      <c r="E384" s="417"/>
      <c r="F384" s="417"/>
      <c r="G384" s="418"/>
    </row>
    <row r="385" spans="1:7" ht="16.149999999999999" customHeight="1" x14ac:dyDescent="0.2">
      <c r="A385" s="416" t="s">
        <v>167</v>
      </c>
      <c r="B385" s="417"/>
      <c r="C385" s="417"/>
      <c r="D385" s="417"/>
      <c r="E385" s="417"/>
      <c r="F385" s="417"/>
      <c r="G385" s="418"/>
    </row>
    <row r="386" spans="1:7" ht="16.149999999999999" customHeight="1" x14ac:dyDescent="0.2">
      <c r="A386" s="462" t="s">
        <v>168</v>
      </c>
      <c r="B386" s="470"/>
      <c r="C386" s="470"/>
      <c r="D386" s="470"/>
      <c r="E386" s="470"/>
      <c r="F386" s="470"/>
      <c r="G386" s="463"/>
    </row>
    <row r="387" spans="1:7" ht="18" customHeight="1" x14ac:dyDescent="0.2">
      <c r="A387" s="344" t="s">
        <v>169</v>
      </c>
      <c r="B387" s="345"/>
      <c r="C387" s="345"/>
      <c r="D387" s="345"/>
      <c r="E387" s="345"/>
      <c r="F387" s="345"/>
      <c r="G387" s="346"/>
    </row>
    <row r="388" spans="1:7" ht="20.45" customHeight="1" x14ac:dyDescent="0.2">
      <c r="A388" s="372" t="s">
        <v>355</v>
      </c>
      <c r="B388" s="399"/>
      <c r="C388" s="399"/>
      <c r="D388" s="399"/>
      <c r="E388" s="399"/>
      <c r="F388" s="399"/>
      <c r="G388" s="373"/>
    </row>
    <row r="389" spans="1:7" ht="37.15" customHeight="1" x14ac:dyDescent="0.2">
      <c r="A389" s="335" t="s">
        <v>170</v>
      </c>
      <c r="B389" s="335"/>
      <c r="C389" s="335"/>
      <c r="D389" s="335"/>
      <c r="E389" s="335"/>
      <c r="F389" s="335"/>
      <c r="G389" s="335"/>
    </row>
    <row r="390" spans="1:7" ht="19.899999999999999" customHeight="1" x14ac:dyDescent="0.2">
      <c r="A390" s="265"/>
      <c r="B390" s="241"/>
      <c r="C390" s="241"/>
      <c r="D390" s="241"/>
      <c r="E390" s="241"/>
      <c r="F390" s="241"/>
      <c r="G390" s="241"/>
    </row>
    <row r="391" spans="1:7" ht="22.9" customHeight="1" x14ac:dyDescent="0.2">
      <c r="A391" s="403" t="s">
        <v>374</v>
      </c>
      <c r="B391" s="403"/>
      <c r="C391" s="403"/>
      <c r="D391" s="403"/>
      <c r="E391" s="403"/>
      <c r="F391" s="403"/>
      <c r="G391" s="403"/>
    </row>
    <row r="392" spans="1:7" ht="18" customHeight="1" x14ac:dyDescent="0.25">
      <c r="A392" s="367" t="s">
        <v>375</v>
      </c>
      <c r="B392" s="367"/>
      <c r="C392" s="367"/>
      <c r="D392" s="367"/>
      <c r="E392" s="367"/>
      <c r="F392" s="367"/>
      <c r="G392" s="367"/>
    </row>
    <row r="393" spans="1:7" ht="15.6" customHeight="1" x14ac:dyDescent="0.25">
      <c r="A393" s="347" t="s">
        <v>404</v>
      </c>
      <c r="B393" s="347"/>
      <c r="C393" s="347"/>
      <c r="D393" s="347"/>
      <c r="E393" s="347"/>
      <c r="F393" s="347"/>
      <c r="G393" s="347"/>
    </row>
    <row r="394" spans="1:7" ht="15" customHeight="1" x14ac:dyDescent="0.2">
      <c r="A394" s="263"/>
      <c r="B394" s="144"/>
      <c r="C394" s="144"/>
      <c r="D394" s="144"/>
      <c r="E394" s="144"/>
      <c r="F394" s="144"/>
      <c r="G394" s="144"/>
    </row>
    <row r="395" spans="1:7" x14ac:dyDescent="0.2">
      <c r="A395" s="362" t="s">
        <v>283</v>
      </c>
      <c r="B395" s="362"/>
      <c r="C395" s="362"/>
      <c r="D395" s="362"/>
      <c r="E395" s="362"/>
      <c r="F395" s="362"/>
      <c r="G395" s="362"/>
    </row>
    <row r="396" spans="1:7" x14ac:dyDescent="0.2">
      <c r="A396" s="362" t="s">
        <v>379</v>
      </c>
      <c r="B396" s="362"/>
      <c r="C396" s="362"/>
      <c r="D396" s="362"/>
      <c r="E396" s="362"/>
      <c r="F396" s="362"/>
      <c r="G396" s="362"/>
    </row>
    <row r="397" spans="1:7" x14ac:dyDescent="0.2">
      <c r="A397" s="362" t="s">
        <v>284</v>
      </c>
      <c r="B397" s="362"/>
      <c r="C397" s="362"/>
      <c r="D397" s="362"/>
      <c r="E397" s="362"/>
      <c r="F397" s="362"/>
      <c r="G397" s="362"/>
    </row>
    <row r="398" spans="1:7" ht="14.45" customHeight="1" x14ac:dyDescent="0.2"/>
    <row r="399" spans="1:7" ht="15.75" x14ac:dyDescent="0.25">
      <c r="A399" s="290" t="s">
        <v>283</v>
      </c>
    </row>
    <row r="400" spans="1:7" ht="14.45" customHeight="1" x14ac:dyDescent="0.2"/>
    <row r="401" spans="1:7" ht="70.900000000000006" customHeight="1" x14ac:dyDescent="0.2">
      <c r="A401" s="363" t="s">
        <v>285</v>
      </c>
      <c r="B401" s="364"/>
      <c r="C401" s="204" t="s">
        <v>286</v>
      </c>
      <c r="D401" s="340" t="s">
        <v>219</v>
      </c>
      <c r="E401" s="370" t="s">
        <v>287</v>
      </c>
      <c r="F401" s="254" t="s">
        <v>348</v>
      </c>
      <c r="G401" s="72" t="s">
        <v>128</v>
      </c>
    </row>
    <row r="402" spans="1:7" ht="21" customHeight="1" x14ac:dyDescent="0.2">
      <c r="A402" s="365"/>
      <c r="B402" s="366"/>
      <c r="C402" s="153" t="s">
        <v>218</v>
      </c>
      <c r="D402" s="342"/>
      <c r="E402" s="371"/>
      <c r="F402" s="253" t="s">
        <v>82</v>
      </c>
      <c r="G402" s="72" t="s">
        <v>82</v>
      </c>
    </row>
    <row r="403" spans="1:7" ht="18" customHeight="1" x14ac:dyDescent="0.2">
      <c r="A403" s="344" t="s">
        <v>258</v>
      </c>
      <c r="B403" s="346"/>
      <c r="C403" s="80">
        <v>536.4</v>
      </c>
      <c r="D403" s="145">
        <v>7</v>
      </c>
      <c r="E403" s="145">
        <v>8.5000000000000006E-2</v>
      </c>
      <c r="F403" s="100">
        <f>C403*E403</f>
        <v>45.594000000000001</v>
      </c>
      <c r="G403" s="100">
        <f>C403*D403*E403</f>
        <v>319.15800000000002</v>
      </c>
    </row>
    <row r="404" spans="1:7" ht="18" customHeight="1" x14ac:dyDescent="0.2">
      <c r="A404" s="344" t="s">
        <v>288</v>
      </c>
      <c r="B404" s="346"/>
      <c r="C404" s="90">
        <v>974.9</v>
      </c>
      <c r="D404" s="145">
        <v>7</v>
      </c>
      <c r="E404" s="147">
        <v>8.5000000000000006E-2</v>
      </c>
      <c r="F404" s="98">
        <f t="shared" ref="F404:F410" si="34">C404*E404</f>
        <v>82.866500000000002</v>
      </c>
      <c r="G404" s="100">
        <f t="shared" ref="G404:G410" si="35">D404*F404</f>
        <v>580.06550000000004</v>
      </c>
    </row>
    <row r="405" spans="1:7" ht="18" customHeight="1" x14ac:dyDescent="0.2">
      <c r="A405" s="344" t="s">
        <v>289</v>
      </c>
      <c r="B405" s="346"/>
      <c r="C405" s="80">
        <v>1982.5</v>
      </c>
      <c r="D405" s="145">
        <v>7</v>
      </c>
      <c r="E405" s="147">
        <v>8.5000000000000006E-2</v>
      </c>
      <c r="F405" s="98">
        <f t="shared" si="34"/>
        <v>168.51250000000002</v>
      </c>
      <c r="G405" s="100">
        <f t="shared" si="35"/>
        <v>1179.5875000000001</v>
      </c>
    </row>
    <row r="406" spans="1:7" ht="18" customHeight="1" x14ac:dyDescent="0.2">
      <c r="A406" s="344" t="s">
        <v>292</v>
      </c>
      <c r="B406" s="346"/>
      <c r="C406" s="93">
        <v>1724.7</v>
      </c>
      <c r="D406" s="145">
        <v>7</v>
      </c>
      <c r="E406" s="147">
        <v>8.5000000000000006E-2</v>
      </c>
      <c r="F406" s="98">
        <f t="shared" si="34"/>
        <v>146.59950000000001</v>
      </c>
      <c r="G406" s="100">
        <f t="shared" si="35"/>
        <v>1026.1965</v>
      </c>
    </row>
    <row r="407" spans="1:7" ht="18" customHeight="1" x14ac:dyDescent="0.2">
      <c r="A407" s="344" t="s">
        <v>220</v>
      </c>
      <c r="B407" s="346"/>
      <c r="C407" s="80">
        <v>1020</v>
      </c>
      <c r="D407" s="145">
        <v>7</v>
      </c>
      <c r="E407" s="147">
        <v>8.5000000000000006E-2</v>
      </c>
      <c r="F407" s="90">
        <f t="shared" si="34"/>
        <v>86.7</v>
      </c>
      <c r="G407" s="80">
        <f t="shared" si="35"/>
        <v>606.9</v>
      </c>
    </row>
    <row r="408" spans="1:7" ht="18" customHeight="1" x14ac:dyDescent="0.2">
      <c r="A408" s="344" t="s">
        <v>221</v>
      </c>
      <c r="B408" s="346"/>
      <c r="C408" s="90">
        <v>840</v>
      </c>
      <c r="D408" s="145">
        <v>7</v>
      </c>
      <c r="E408" s="147">
        <v>8.5000000000000006E-2</v>
      </c>
      <c r="F408" s="98">
        <f t="shared" si="34"/>
        <v>71.400000000000006</v>
      </c>
      <c r="G408" s="100">
        <f t="shared" si="35"/>
        <v>499.80000000000007</v>
      </c>
    </row>
    <row r="409" spans="1:7" ht="18" customHeight="1" x14ac:dyDescent="0.2">
      <c r="A409" s="344" t="s">
        <v>222</v>
      </c>
      <c r="B409" s="346"/>
      <c r="C409" s="90">
        <v>350</v>
      </c>
      <c r="D409" s="145">
        <v>7</v>
      </c>
      <c r="E409" s="147">
        <v>8.5000000000000006E-2</v>
      </c>
      <c r="F409" s="98">
        <f t="shared" si="34"/>
        <v>29.750000000000004</v>
      </c>
      <c r="G409" s="100">
        <f t="shared" si="35"/>
        <v>208.25000000000003</v>
      </c>
    </row>
    <row r="410" spans="1:7" ht="18" customHeight="1" x14ac:dyDescent="0.2">
      <c r="A410" s="344" t="s">
        <v>262</v>
      </c>
      <c r="B410" s="346"/>
      <c r="C410" s="80">
        <v>1420</v>
      </c>
      <c r="D410" s="193">
        <v>7</v>
      </c>
      <c r="E410" s="193">
        <v>8.5000000000000006E-2</v>
      </c>
      <c r="F410" s="90">
        <f t="shared" si="34"/>
        <v>120.7</v>
      </c>
      <c r="G410" s="80">
        <f t="shared" si="35"/>
        <v>844.9</v>
      </c>
    </row>
    <row r="411" spans="1:7" ht="20.25" customHeight="1" x14ac:dyDescent="0.25">
      <c r="A411" s="372"/>
      <c r="B411" s="373"/>
      <c r="C411" s="80">
        <f>SUM(C403:C410)</f>
        <v>8848.5</v>
      </c>
      <c r="D411" s="203"/>
      <c r="E411" s="203"/>
      <c r="F411" s="98"/>
      <c r="G411" s="207">
        <f>SUM(G403:G410)</f>
        <v>5264.8575000000001</v>
      </c>
    </row>
    <row r="412" spans="1:7" ht="12" customHeight="1" x14ac:dyDescent="0.2">
      <c r="A412" s="280"/>
      <c r="B412" s="205"/>
      <c r="C412" s="187"/>
      <c r="D412" s="188"/>
      <c r="E412" s="188"/>
      <c r="F412" s="187"/>
      <c r="G412" s="189"/>
    </row>
    <row r="413" spans="1:7" ht="15.75" x14ac:dyDescent="0.25">
      <c r="A413" s="368" t="s">
        <v>290</v>
      </c>
      <c r="B413" s="368"/>
      <c r="C413" s="368"/>
    </row>
    <row r="414" spans="1:7" ht="15.6" customHeight="1" x14ac:dyDescent="0.2"/>
    <row r="415" spans="1:7" ht="75.599999999999994" customHeight="1" x14ac:dyDescent="0.2">
      <c r="A415" s="363" t="s">
        <v>293</v>
      </c>
      <c r="B415" s="364"/>
      <c r="C415" s="204" t="s">
        <v>282</v>
      </c>
      <c r="D415" s="340" t="s">
        <v>219</v>
      </c>
      <c r="E415" s="370" t="s">
        <v>294</v>
      </c>
      <c r="F415" s="254" t="s">
        <v>348</v>
      </c>
      <c r="G415" s="72" t="s">
        <v>128</v>
      </c>
    </row>
    <row r="416" spans="1:7" ht="19.149999999999999" customHeight="1" x14ac:dyDescent="0.2">
      <c r="A416" s="365"/>
      <c r="B416" s="366"/>
      <c r="C416" s="153" t="s">
        <v>291</v>
      </c>
      <c r="D416" s="342"/>
      <c r="E416" s="371"/>
      <c r="F416" s="253" t="s">
        <v>82</v>
      </c>
      <c r="G416" s="72" t="s">
        <v>82</v>
      </c>
    </row>
    <row r="417" spans="1:7" ht="18" customHeight="1" x14ac:dyDescent="0.2">
      <c r="A417" s="344" t="s">
        <v>295</v>
      </c>
      <c r="B417" s="346"/>
      <c r="C417" s="80">
        <v>150</v>
      </c>
      <c r="D417" s="203">
        <v>7</v>
      </c>
      <c r="E417" s="203">
        <v>8.5000000000000006E-2</v>
      </c>
      <c r="F417" s="100">
        <f>C417*E417</f>
        <v>12.750000000000002</v>
      </c>
      <c r="G417" s="100">
        <f>C417*D417*E417</f>
        <v>89.25</v>
      </c>
    </row>
    <row r="418" spans="1:7" ht="18" customHeight="1" x14ac:dyDescent="0.2">
      <c r="A418" s="344" t="s">
        <v>296</v>
      </c>
      <c r="B418" s="346"/>
      <c r="C418" s="90">
        <v>350</v>
      </c>
      <c r="D418" s="203">
        <v>7</v>
      </c>
      <c r="E418" s="203">
        <v>8.5000000000000006E-2</v>
      </c>
      <c r="F418" s="98">
        <f t="shared" ref="F418:F421" si="36">C418*E418</f>
        <v>29.750000000000004</v>
      </c>
      <c r="G418" s="100">
        <f t="shared" ref="G418:G421" si="37">D418*F418</f>
        <v>208.25000000000003</v>
      </c>
    </row>
    <row r="419" spans="1:7" ht="18" customHeight="1" x14ac:dyDescent="0.2">
      <c r="A419" s="344" t="s">
        <v>297</v>
      </c>
      <c r="B419" s="346"/>
      <c r="C419" s="80">
        <v>320</v>
      </c>
      <c r="D419" s="203">
        <v>7</v>
      </c>
      <c r="E419" s="203">
        <v>8.5000000000000006E-2</v>
      </c>
      <c r="F419" s="98">
        <f t="shared" si="36"/>
        <v>27.200000000000003</v>
      </c>
      <c r="G419" s="100">
        <f t="shared" si="37"/>
        <v>190.40000000000003</v>
      </c>
    </row>
    <row r="420" spans="1:7" ht="18" customHeight="1" x14ac:dyDescent="0.2">
      <c r="A420" s="344" t="s">
        <v>298</v>
      </c>
      <c r="B420" s="346"/>
      <c r="C420" s="93">
        <v>428</v>
      </c>
      <c r="D420" s="203">
        <v>7</v>
      </c>
      <c r="E420" s="203">
        <v>8.5000000000000006E-2</v>
      </c>
      <c r="F420" s="98">
        <f t="shared" si="36"/>
        <v>36.380000000000003</v>
      </c>
      <c r="G420" s="100">
        <f t="shared" si="37"/>
        <v>254.66000000000003</v>
      </c>
    </row>
    <row r="421" spans="1:7" ht="20.45" customHeight="1" x14ac:dyDescent="0.2">
      <c r="A421" s="344" t="s">
        <v>299</v>
      </c>
      <c r="B421" s="346"/>
      <c r="C421" s="80">
        <v>1320</v>
      </c>
      <c r="D421" s="203">
        <v>7</v>
      </c>
      <c r="E421" s="203">
        <v>8.5000000000000006E-2</v>
      </c>
      <c r="F421" s="90">
        <f t="shared" si="36"/>
        <v>112.2</v>
      </c>
      <c r="G421" s="80">
        <f t="shared" si="37"/>
        <v>785.4</v>
      </c>
    </row>
    <row r="422" spans="1:7" ht="20.25" customHeight="1" x14ac:dyDescent="0.25">
      <c r="A422" s="282"/>
      <c r="B422" s="202"/>
      <c r="C422" s="80">
        <f>SUM(C417:C421)</f>
        <v>2568</v>
      </c>
      <c r="D422" s="203"/>
      <c r="E422" s="203"/>
      <c r="F422" s="98"/>
      <c r="G422" s="207">
        <f>SUM(G417:G421)</f>
        <v>1527.96</v>
      </c>
    </row>
    <row r="423" spans="1:7" ht="16.899999999999999" customHeight="1" x14ac:dyDescent="0.2"/>
    <row r="424" spans="1:7" ht="15.75" x14ac:dyDescent="0.25">
      <c r="A424" s="123" t="s">
        <v>284</v>
      </c>
      <c r="B424" s="123"/>
      <c r="C424" s="123"/>
      <c r="D424" s="124"/>
    </row>
    <row r="425" spans="1:7" ht="19.899999999999999" customHeight="1" x14ac:dyDescent="0.25">
      <c r="A425" s="368"/>
      <c r="B425" s="486"/>
      <c r="C425" s="486"/>
      <c r="D425" s="486"/>
      <c r="E425" s="486"/>
      <c r="F425" s="486"/>
      <c r="G425" s="486"/>
    </row>
    <row r="426" spans="1:7" ht="27.75" customHeight="1" x14ac:dyDescent="0.2">
      <c r="A426" s="400" t="s">
        <v>405</v>
      </c>
      <c r="B426" s="401"/>
      <c r="C426" s="401"/>
      <c r="D426" s="402"/>
      <c r="E426" s="258" t="s">
        <v>171</v>
      </c>
      <c r="F426" s="79" t="s">
        <v>172</v>
      </c>
      <c r="G426" s="79" t="s">
        <v>78</v>
      </c>
    </row>
    <row r="427" spans="1:7" ht="19.899999999999999" customHeight="1" x14ac:dyDescent="0.2">
      <c r="A427" s="462"/>
      <c r="B427" s="470"/>
      <c r="C427" s="470"/>
      <c r="D427" s="463"/>
      <c r="E427" s="88">
        <v>84</v>
      </c>
      <c r="F427" s="88">
        <v>70</v>
      </c>
      <c r="G427" s="175">
        <f>E427*F427</f>
        <v>5880</v>
      </c>
    </row>
    <row r="428" spans="1:7" ht="18.600000000000001" customHeight="1" x14ac:dyDescent="0.2">
      <c r="A428" s="283"/>
      <c r="B428" s="112"/>
      <c r="C428" s="112"/>
      <c r="D428" s="361" t="s">
        <v>191</v>
      </c>
      <c r="E428" s="361"/>
      <c r="F428" s="361"/>
      <c r="G428" s="116">
        <f>SUM(G427)</f>
        <v>5880</v>
      </c>
    </row>
    <row r="429" spans="1:7" ht="24" customHeight="1" x14ac:dyDescent="0.25">
      <c r="A429" s="484" t="s">
        <v>300</v>
      </c>
      <c r="B429" s="485"/>
      <c r="C429" s="485"/>
      <c r="D429" s="485"/>
      <c r="E429" s="485"/>
      <c r="F429" s="117"/>
      <c r="G429" s="184">
        <f>SUM(G428+G422+G411)</f>
        <v>12672.817500000001</v>
      </c>
    </row>
    <row r="430" spans="1:7" ht="24" customHeight="1" x14ac:dyDescent="0.25">
      <c r="A430" s="284"/>
      <c r="B430" s="247"/>
      <c r="C430" s="247"/>
      <c r="D430" s="247"/>
      <c r="E430" s="247"/>
      <c r="F430" s="155"/>
      <c r="G430" s="248"/>
    </row>
    <row r="431" spans="1:7" ht="15.75" x14ac:dyDescent="0.25">
      <c r="A431" s="285"/>
    </row>
    <row r="432" spans="1:7" ht="15.75" x14ac:dyDescent="0.25">
      <c r="A432" s="343" t="s">
        <v>173</v>
      </c>
      <c r="B432" s="343"/>
      <c r="C432" s="343"/>
      <c r="D432" s="343"/>
      <c r="E432" s="343"/>
      <c r="F432" s="343"/>
      <c r="G432" s="343"/>
    </row>
    <row r="433" spans="1:7" x14ac:dyDescent="0.2">
      <c r="A433" s="263"/>
      <c r="B433" s="22"/>
    </row>
    <row r="434" spans="1:7" ht="21" customHeight="1" x14ac:dyDescent="0.2">
      <c r="A434" s="263"/>
    </row>
    <row r="435" spans="1:7" ht="13.5" customHeight="1" x14ac:dyDescent="0.2">
      <c r="A435" s="362" t="s">
        <v>190</v>
      </c>
      <c r="B435" s="362"/>
      <c r="C435" s="362"/>
      <c r="D435" s="362"/>
      <c r="E435" s="360">
        <v>170246.97</v>
      </c>
      <c r="F435" s="360"/>
    </row>
    <row r="436" spans="1:7" ht="13.5" customHeight="1" x14ac:dyDescent="0.2">
      <c r="A436" s="263"/>
      <c r="B436" s="22"/>
      <c r="C436" s="22"/>
      <c r="E436" s="159"/>
      <c r="F436" s="159"/>
    </row>
    <row r="437" spans="1:7" ht="13.5" customHeight="1" x14ac:dyDescent="0.2">
      <c r="A437" s="362" t="s">
        <v>321</v>
      </c>
      <c r="B437" s="362"/>
      <c r="C437" s="362"/>
      <c r="D437" s="362"/>
      <c r="E437" s="360">
        <v>53209.38</v>
      </c>
      <c r="F437" s="360"/>
    </row>
    <row r="438" spans="1:7" ht="13.5" customHeight="1" x14ac:dyDescent="0.2">
      <c r="A438" s="263"/>
      <c r="B438" s="22"/>
      <c r="C438" s="22"/>
      <c r="D438" s="22"/>
      <c r="E438" s="159"/>
      <c r="F438" s="159"/>
    </row>
    <row r="439" spans="1:7" ht="13.5" customHeight="1" x14ac:dyDescent="0.2">
      <c r="A439" s="362" t="s">
        <v>227</v>
      </c>
      <c r="B439" s="362"/>
      <c r="C439" s="362"/>
      <c r="D439" s="362"/>
      <c r="E439" s="360">
        <v>9300</v>
      </c>
      <c r="F439" s="360"/>
    </row>
    <row r="440" spans="1:7" ht="13.5" customHeight="1" x14ac:dyDescent="0.2">
      <c r="A440" s="263"/>
      <c r="B440" s="22"/>
      <c r="C440" s="22"/>
      <c r="D440" s="22"/>
      <c r="E440" s="159"/>
      <c r="F440" s="159"/>
    </row>
    <row r="441" spans="1:7" ht="13.5" customHeight="1" x14ac:dyDescent="0.2">
      <c r="A441" s="362" t="s">
        <v>228</v>
      </c>
      <c r="B441" s="362"/>
      <c r="C441" s="362"/>
      <c r="D441" s="362"/>
      <c r="E441" s="360">
        <v>6000</v>
      </c>
      <c r="F441" s="360"/>
    </row>
    <row r="442" spans="1:7" ht="13.5" customHeight="1" x14ac:dyDescent="0.2">
      <c r="A442" s="263"/>
      <c r="B442" s="22"/>
      <c r="C442" s="22"/>
      <c r="D442" s="22"/>
      <c r="E442" s="159"/>
      <c r="F442" s="159"/>
    </row>
    <row r="443" spans="1:7" ht="15.75" customHeight="1" x14ac:dyDescent="0.2">
      <c r="A443" s="362" t="s">
        <v>308</v>
      </c>
      <c r="B443" s="362"/>
      <c r="C443" s="362"/>
      <c r="D443" s="362"/>
      <c r="E443" s="360"/>
      <c r="F443" s="360"/>
    </row>
    <row r="444" spans="1:7" ht="20.25" customHeight="1" x14ac:dyDescent="0.2">
      <c r="A444" s="334" t="s">
        <v>376</v>
      </c>
      <c r="B444" s="334"/>
      <c r="C444" s="334"/>
      <c r="D444" s="334"/>
      <c r="E444" s="360">
        <v>12672.82</v>
      </c>
      <c r="F444" s="360"/>
      <c r="G444" s="208"/>
    </row>
    <row r="445" spans="1:7" ht="20.25" customHeight="1" x14ac:dyDescent="0.2">
      <c r="A445" s="477"/>
      <c r="B445" s="477"/>
      <c r="C445" s="477"/>
      <c r="D445" s="477"/>
      <c r="E445" s="477"/>
      <c r="F445" s="477"/>
      <c r="G445" s="477"/>
    </row>
    <row r="446" spans="1:7" ht="20.25" customHeight="1" x14ac:dyDescent="0.25">
      <c r="A446" s="475" t="s">
        <v>175</v>
      </c>
      <c r="B446" s="475"/>
      <c r="C446" s="475"/>
      <c r="D446" s="210"/>
      <c r="E446" s="476">
        <f>SUM(E435:E444)</f>
        <v>251429.17</v>
      </c>
      <c r="F446" s="476"/>
      <c r="G446" s="62"/>
    </row>
    <row r="447" spans="1:7" ht="20.25" customHeight="1" thickBot="1" x14ac:dyDescent="0.3">
      <c r="A447" s="474" t="s">
        <v>344</v>
      </c>
      <c r="B447" s="474"/>
      <c r="C447" s="474"/>
      <c r="D447" s="160"/>
      <c r="E447" s="471">
        <v>42742.96</v>
      </c>
      <c r="F447" s="471"/>
      <c r="G447" s="82"/>
    </row>
    <row r="448" spans="1:7" ht="20.25" customHeight="1" thickTop="1" x14ac:dyDescent="0.25">
      <c r="A448" s="281"/>
      <c r="B448" s="158"/>
      <c r="C448" s="158"/>
      <c r="D448" s="158"/>
      <c r="E448" s="472">
        <f>SUM(E446:E447)</f>
        <v>294172.13</v>
      </c>
      <c r="F448" s="473"/>
    </row>
    <row r="449" spans="1:7" ht="77.25" customHeight="1" x14ac:dyDescent="0.25">
      <c r="A449" s="286"/>
      <c r="B449" s="158"/>
      <c r="C449" s="158"/>
      <c r="D449" s="158"/>
      <c r="E449" s="158"/>
      <c r="F449" s="158"/>
    </row>
    <row r="450" spans="1:7" ht="18" customHeight="1" x14ac:dyDescent="0.25">
      <c r="A450" s="281"/>
      <c r="B450" s="158"/>
      <c r="C450" s="158"/>
      <c r="D450" s="158"/>
      <c r="E450" s="158"/>
      <c r="F450" s="158"/>
    </row>
    <row r="451" spans="1:7" ht="18" customHeight="1" x14ac:dyDescent="0.25">
      <c r="A451" s="281"/>
      <c r="B451" s="343" t="s">
        <v>176</v>
      </c>
      <c r="C451" s="343"/>
      <c r="D451" s="343"/>
    </row>
    <row r="452" spans="1:7" ht="56.25" customHeight="1" x14ac:dyDescent="0.25">
      <c r="A452" s="426" t="s">
        <v>349</v>
      </c>
      <c r="B452" s="426"/>
      <c r="C452" s="426"/>
      <c r="D452" s="426"/>
      <c r="E452" s="426"/>
      <c r="F452" s="426"/>
      <c r="G452" s="426"/>
    </row>
    <row r="453" spans="1:7" ht="30" customHeight="1" x14ac:dyDescent="0.2">
      <c r="A453" s="335" t="s">
        <v>174</v>
      </c>
      <c r="B453" s="335"/>
      <c r="C453" s="335"/>
      <c r="D453" s="335"/>
      <c r="E453" s="335"/>
      <c r="F453" s="335"/>
      <c r="G453" s="335"/>
    </row>
    <row r="454" spans="1:7" ht="28.5" customHeight="1" x14ac:dyDescent="0.2">
      <c r="A454" s="426" t="s">
        <v>400</v>
      </c>
      <c r="B454" s="426"/>
      <c r="C454" s="426"/>
      <c r="D454" s="426"/>
      <c r="E454" s="426"/>
      <c r="F454" s="426"/>
      <c r="G454" s="426"/>
    </row>
    <row r="455" spans="1:7" ht="18" customHeight="1" x14ac:dyDescent="0.2">
      <c r="A455" s="263"/>
    </row>
    <row r="456" spans="1:7" ht="16.5" customHeight="1" x14ac:dyDescent="0.25">
      <c r="A456" s="343" t="s">
        <v>177</v>
      </c>
      <c r="B456" s="343"/>
      <c r="C456" s="343"/>
      <c r="D456" s="343"/>
      <c r="E456" s="343"/>
      <c r="F456" s="343"/>
      <c r="G456" s="343"/>
    </row>
    <row r="457" spans="1:7" ht="16.5" customHeight="1" x14ac:dyDescent="0.25">
      <c r="A457" s="343"/>
      <c r="B457" s="343"/>
      <c r="C457" s="343"/>
      <c r="D457" s="343"/>
      <c r="E457" s="343"/>
      <c r="F457" s="343"/>
      <c r="G457" s="343"/>
    </row>
    <row r="458" spans="1:7" ht="16.149999999999999" customHeight="1" x14ac:dyDescent="0.2">
      <c r="A458" s="337" t="s">
        <v>309</v>
      </c>
      <c r="B458" s="337"/>
      <c r="C458" s="337"/>
      <c r="D458" s="337"/>
      <c r="E458" s="337"/>
      <c r="F458" s="337"/>
      <c r="G458" s="337"/>
    </row>
    <row r="459" spans="1:7" ht="16.149999999999999" customHeight="1" x14ac:dyDescent="0.2">
      <c r="A459" s="337" t="s">
        <v>330</v>
      </c>
      <c r="B459" s="337"/>
      <c r="C459" s="337"/>
      <c r="D459" s="337"/>
      <c r="E459" s="337"/>
      <c r="F459" s="337"/>
      <c r="G459" s="337"/>
    </row>
    <row r="460" spans="1:7" ht="16.149999999999999" customHeight="1" x14ac:dyDescent="0.2">
      <c r="A460" s="337" t="s">
        <v>331</v>
      </c>
      <c r="B460" s="337"/>
      <c r="C460" s="337"/>
      <c r="D460" s="337"/>
      <c r="E460" s="337"/>
      <c r="F460" s="337"/>
      <c r="G460" s="337"/>
    </row>
    <row r="461" spans="1:7" ht="16.149999999999999" customHeight="1" x14ac:dyDescent="0.2">
      <c r="A461" s="337" t="s">
        <v>358</v>
      </c>
      <c r="B461" s="337"/>
      <c r="C461" s="337"/>
      <c r="D461" s="337"/>
      <c r="E461" s="337"/>
      <c r="F461" s="337"/>
      <c r="G461" s="337"/>
    </row>
    <row r="462" spans="1:7" ht="16.149999999999999" customHeight="1" x14ac:dyDescent="0.2">
      <c r="A462" s="337" t="s">
        <v>332</v>
      </c>
      <c r="B462" s="337"/>
      <c r="C462" s="337"/>
      <c r="D462" s="337"/>
      <c r="E462" s="337"/>
      <c r="F462" s="337"/>
      <c r="G462" s="337"/>
    </row>
    <row r="463" spans="1:7" ht="16.149999999999999" customHeight="1" x14ac:dyDescent="0.2">
      <c r="A463" s="263"/>
      <c r="B463" s="209"/>
      <c r="C463" s="209"/>
      <c r="D463" s="209"/>
      <c r="E463" s="209"/>
      <c r="F463" s="209"/>
      <c r="G463" s="209"/>
    </row>
    <row r="464" spans="1:7" ht="16.149999999999999" customHeight="1" x14ac:dyDescent="0.2">
      <c r="A464" s="335" t="s">
        <v>310</v>
      </c>
      <c r="B464" s="335"/>
      <c r="C464" s="335"/>
      <c r="D464" s="335"/>
      <c r="E464" s="335"/>
      <c r="F464" s="335"/>
      <c r="G464" s="335"/>
    </row>
    <row r="465" spans="1:7" ht="16.149999999999999" customHeight="1" x14ac:dyDescent="0.2">
      <c r="A465" s="273"/>
      <c r="B465" s="113"/>
      <c r="C465" s="113"/>
      <c r="D465" s="113"/>
      <c r="E465" s="113"/>
      <c r="F465" s="113"/>
      <c r="G465" s="113"/>
    </row>
    <row r="466" spans="1:7" ht="16.149999999999999" customHeight="1" x14ac:dyDescent="0.2">
      <c r="A466" s="335" t="s">
        <v>311</v>
      </c>
      <c r="B466" s="335"/>
      <c r="C466" s="335"/>
      <c r="D466" s="335"/>
      <c r="E466" s="335"/>
      <c r="F466" s="335"/>
      <c r="G466" s="335"/>
    </row>
    <row r="467" spans="1:7" ht="16.149999999999999" customHeight="1" x14ac:dyDescent="0.2">
      <c r="A467" s="337" t="s">
        <v>329</v>
      </c>
      <c r="B467" s="337"/>
      <c r="C467" s="337"/>
      <c r="D467" s="337"/>
      <c r="E467" s="337"/>
      <c r="F467" s="337"/>
      <c r="G467" s="337"/>
    </row>
    <row r="468" spans="1:7" ht="16.149999999999999" customHeight="1" x14ac:dyDescent="0.2">
      <c r="A468" s="273"/>
      <c r="B468" s="113"/>
      <c r="C468" s="113"/>
      <c r="D468" s="113"/>
      <c r="E468" s="113"/>
      <c r="F468" s="113"/>
      <c r="G468" s="113"/>
    </row>
    <row r="469" spans="1:7" ht="16.149999999999999" customHeight="1" x14ac:dyDescent="0.2">
      <c r="A469" s="335" t="s">
        <v>312</v>
      </c>
      <c r="B469" s="335"/>
      <c r="C469" s="335"/>
      <c r="D469" s="335"/>
      <c r="E469" s="335"/>
      <c r="F469" s="335"/>
      <c r="G469" s="335"/>
    </row>
    <row r="470" spans="1:7" ht="16.149999999999999" customHeight="1" x14ac:dyDescent="0.2">
      <c r="A470" s="337" t="s">
        <v>327</v>
      </c>
      <c r="B470" s="337"/>
      <c r="C470" s="337"/>
      <c r="D470" s="337"/>
      <c r="E470" s="337"/>
      <c r="F470" s="337"/>
      <c r="G470" s="337"/>
    </row>
    <row r="471" spans="1:7" ht="16.149999999999999" customHeight="1" x14ac:dyDescent="0.2">
      <c r="A471" s="337" t="s">
        <v>328</v>
      </c>
      <c r="B471" s="337"/>
      <c r="C471" s="337"/>
      <c r="D471" s="337"/>
      <c r="E471" s="337"/>
      <c r="F471" s="337"/>
      <c r="G471" s="337"/>
    </row>
    <row r="472" spans="1:7" ht="16.149999999999999" customHeight="1" x14ac:dyDescent="0.2">
      <c r="A472" s="263"/>
      <c r="B472" s="87"/>
      <c r="C472" s="87"/>
      <c r="D472" s="87"/>
      <c r="E472" s="87"/>
      <c r="F472" s="87"/>
      <c r="G472" s="87"/>
    </row>
    <row r="473" spans="1:7" ht="16.149999999999999" customHeight="1" x14ac:dyDescent="0.2">
      <c r="A473" s="335" t="s">
        <v>316</v>
      </c>
      <c r="B473" s="335"/>
      <c r="C473" s="335"/>
      <c r="D473" s="335"/>
      <c r="E473" s="335"/>
      <c r="F473" s="335"/>
      <c r="G473" s="335"/>
    </row>
    <row r="474" spans="1:7" ht="16.149999999999999" customHeight="1" x14ac:dyDescent="0.2">
      <c r="A474" s="337" t="s">
        <v>333</v>
      </c>
      <c r="B474" s="337"/>
      <c r="C474" s="337"/>
      <c r="D474" s="337"/>
      <c r="E474" s="337"/>
      <c r="F474" s="337"/>
      <c r="G474" s="337"/>
    </row>
    <row r="475" spans="1:7" ht="16.149999999999999" customHeight="1" x14ac:dyDescent="0.2">
      <c r="A475" s="273"/>
      <c r="B475" s="113"/>
      <c r="C475" s="113"/>
      <c r="D475" s="113"/>
      <c r="E475" s="113"/>
      <c r="F475" s="113"/>
      <c r="G475" s="113"/>
    </row>
    <row r="476" spans="1:7" ht="16.149999999999999" customHeight="1" x14ac:dyDescent="0.2">
      <c r="A476" s="337" t="s">
        <v>317</v>
      </c>
      <c r="B476" s="337"/>
      <c r="C476" s="337"/>
      <c r="D476" s="337"/>
      <c r="E476" s="337"/>
      <c r="F476" s="337"/>
      <c r="G476" s="337"/>
    </row>
    <row r="477" spans="1:7" ht="16.149999999999999" customHeight="1" x14ac:dyDescent="0.2">
      <c r="A477" s="273"/>
      <c r="B477" s="113"/>
      <c r="C477" s="113"/>
      <c r="D477" s="113"/>
      <c r="E477" s="113"/>
      <c r="F477" s="113"/>
      <c r="G477" s="113"/>
    </row>
    <row r="478" spans="1:7" ht="16.149999999999999" customHeight="1" x14ac:dyDescent="0.2">
      <c r="A478" s="335" t="s">
        <v>377</v>
      </c>
      <c r="B478" s="335"/>
      <c r="C478" s="335"/>
      <c r="D478" s="335"/>
      <c r="E478" s="335"/>
      <c r="F478" s="335"/>
      <c r="G478" s="335"/>
    </row>
    <row r="479" spans="1:7" ht="16.149999999999999" customHeight="1" x14ac:dyDescent="0.2">
      <c r="A479" s="335" t="s">
        <v>378</v>
      </c>
      <c r="B479" s="335"/>
      <c r="C479" s="335"/>
      <c r="D479" s="335"/>
      <c r="E479" s="335"/>
      <c r="F479" s="335"/>
      <c r="G479" s="335"/>
    </row>
    <row r="480" spans="1:7" ht="16.149999999999999" customHeight="1" x14ac:dyDescent="0.2">
      <c r="A480" s="273"/>
      <c r="B480" s="113"/>
      <c r="C480" s="113"/>
      <c r="D480" s="113"/>
      <c r="E480" s="113"/>
      <c r="F480" s="113"/>
      <c r="G480" s="113"/>
    </row>
    <row r="481" spans="1:7" ht="16.149999999999999" customHeight="1" x14ac:dyDescent="0.2">
      <c r="A481" s="337" t="s">
        <v>318</v>
      </c>
      <c r="B481" s="337"/>
      <c r="C481" s="337"/>
      <c r="D481" s="337"/>
      <c r="E481" s="337"/>
      <c r="F481" s="337"/>
      <c r="G481" s="337"/>
    </row>
    <row r="482" spans="1:7" ht="16.149999999999999" customHeight="1" x14ac:dyDescent="0.2">
      <c r="A482" s="337" t="s">
        <v>326</v>
      </c>
      <c r="B482" s="337"/>
      <c r="C482" s="337"/>
      <c r="D482" s="337"/>
      <c r="E482" s="337"/>
      <c r="F482" s="337"/>
      <c r="G482" s="337"/>
    </row>
    <row r="483" spans="1:7" ht="16.149999999999999" customHeight="1" x14ac:dyDescent="0.2">
      <c r="A483" s="412"/>
      <c r="B483" s="412"/>
      <c r="C483" s="412"/>
      <c r="D483" s="412"/>
      <c r="E483" s="412"/>
      <c r="F483" s="412"/>
      <c r="G483" s="412"/>
    </row>
    <row r="484" spans="1:7" ht="16.149999999999999" customHeight="1" x14ac:dyDescent="0.2">
      <c r="A484" s="337" t="s">
        <v>319</v>
      </c>
      <c r="B484" s="337"/>
      <c r="C484" s="337"/>
      <c r="D484" s="337"/>
      <c r="E484" s="337"/>
      <c r="F484" s="337"/>
      <c r="G484" s="337"/>
    </row>
    <row r="485" spans="1:7" ht="16.149999999999999" customHeight="1" x14ac:dyDescent="0.2">
      <c r="A485" s="337" t="s">
        <v>334</v>
      </c>
      <c r="B485" s="337"/>
      <c r="C485" s="337"/>
      <c r="D485" s="337"/>
      <c r="E485" s="337"/>
      <c r="F485" s="337"/>
      <c r="G485" s="337"/>
    </row>
    <row r="486" spans="1:7" ht="16.149999999999999" customHeight="1" x14ac:dyDescent="0.2">
      <c r="A486" s="273"/>
      <c r="B486" s="113"/>
      <c r="C486" s="113"/>
      <c r="D486" s="113"/>
      <c r="E486" s="113"/>
      <c r="F486" s="113"/>
      <c r="G486" s="113"/>
    </row>
    <row r="487" spans="1:7" ht="16.149999999999999" customHeight="1" x14ac:dyDescent="0.2">
      <c r="A487" s="336" t="s">
        <v>336</v>
      </c>
      <c r="B487" s="336"/>
      <c r="C487" s="336"/>
      <c r="D487" s="336"/>
      <c r="E487" s="336"/>
      <c r="F487" s="336"/>
      <c r="G487" s="336"/>
    </row>
    <row r="488" spans="1:7" ht="16.149999999999999" customHeight="1" x14ac:dyDescent="0.2">
      <c r="A488" s="337" t="s">
        <v>337</v>
      </c>
      <c r="B488" s="337"/>
      <c r="C488" s="337"/>
      <c r="D488" s="337"/>
      <c r="E488" s="337"/>
      <c r="F488" s="337"/>
      <c r="G488" s="337"/>
    </row>
    <row r="489" spans="1:7" ht="16.149999999999999" customHeight="1" x14ac:dyDescent="0.2">
      <c r="A489" s="337" t="s">
        <v>335</v>
      </c>
      <c r="B489" s="337"/>
      <c r="C489" s="337"/>
      <c r="D489" s="337"/>
      <c r="E489" s="337"/>
      <c r="F489" s="337"/>
      <c r="G489" s="337"/>
    </row>
    <row r="490" spans="1:7" ht="16.149999999999999" customHeight="1" x14ac:dyDescent="0.2">
      <c r="A490" s="337" t="s">
        <v>338</v>
      </c>
      <c r="B490" s="337"/>
      <c r="C490" s="337"/>
      <c r="D490" s="337"/>
      <c r="E490" s="337"/>
      <c r="F490" s="337"/>
      <c r="G490" s="337"/>
    </row>
    <row r="491" spans="1:7" ht="16.149999999999999" customHeight="1" x14ac:dyDescent="0.2">
      <c r="A491" s="337" t="s">
        <v>339</v>
      </c>
      <c r="B491" s="337"/>
      <c r="C491" s="337"/>
      <c r="D491" s="337"/>
      <c r="E491" s="337"/>
      <c r="F491" s="337"/>
      <c r="G491" s="337"/>
    </row>
    <row r="492" spans="1:7" ht="16.149999999999999" customHeight="1" x14ac:dyDescent="0.2">
      <c r="A492" s="337" t="s">
        <v>340</v>
      </c>
      <c r="B492" s="337"/>
      <c r="C492" s="337"/>
      <c r="D492" s="337"/>
      <c r="E492" s="337"/>
      <c r="F492" s="337"/>
      <c r="G492" s="337"/>
    </row>
    <row r="493" spans="1:7" ht="13.5" customHeight="1" x14ac:dyDescent="0.2">
      <c r="A493" s="273"/>
      <c r="B493" s="237"/>
      <c r="C493" s="237"/>
      <c r="D493" s="237"/>
      <c r="E493" s="237"/>
      <c r="F493" s="237"/>
      <c r="G493" s="237"/>
    </row>
    <row r="494" spans="1:7" ht="16.149999999999999" customHeight="1" x14ac:dyDescent="0.2">
      <c r="A494" s="428" t="s">
        <v>353</v>
      </c>
      <c r="B494" s="428"/>
      <c r="C494" s="428"/>
      <c r="D494" s="428"/>
      <c r="E494" s="428"/>
      <c r="F494" s="428"/>
      <c r="G494" s="428"/>
    </row>
    <row r="495" spans="1:7" ht="11.25" customHeight="1" x14ac:dyDescent="0.2">
      <c r="A495" s="412"/>
      <c r="B495" s="412"/>
      <c r="C495" s="412"/>
      <c r="D495" s="412"/>
      <c r="E495" s="412"/>
      <c r="F495" s="412"/>
      <c r="G495" s="412"/>
    </row>
    <row r="496" spans="1:7" ht="16.149999999999999" customHeight="1" x14ac:dyDescent="0.2">
      <c r="A496" s="427" t="s">
        <v>264</v>
      </c>
      <c r="B496" s="427"/>
      <c r="C496" s="427"/>
      <c r="D496" s="427"/>
      <c r="E496" s="427"/>
      <c r="F496" s="427"/>
      <c r="G496" s="427"/>
    </row>
    <row r="497" spans="1:7" ht="16.149999999999999" customHeight="1" x14ac:dyDescent="0.2">
      <c r="A497" s="362" t="s">
        <v>313</v>
      </c>
      <c r="B497" s="362"/>
      <c r="C497" s="362"/>
      <c r="D497" s="362"/>
      <c r="E497" s="362"/>
      <c r="F497" s="362"/>
      <c r="G497" s="362"/>
    </row>
    <row r="498" spans="1:7" ht="16.149999999999999" customHeight="1" x14ac:dyDescent="0.2">
      <c r="A498" s="426" t="s">
        <v>403</v>
      </c>
      <c r="B498" s="426"/>
      <c r="C498" s="426"/>
      <c r="D498" s="426"/>
      <c r="E498" s="426"/>
      <c r="F498" s="426"/>
      <c r="G498" s="426"/>
    </row>
    <row r="499" spans="1:7" ht="16.149999999999999" customHeight="1" x14ac:dyDescent="0.2"/>
    <row r="500" spans="1:7" ht="16.149999999999999" customHeight="1" x14ac:dyDescent="0.2"/>
  </sheetData>
  <mergeCells count="405">
    <mergeCell ref="A137:A138"/>
    <mergeCell ref="B137:B138"/>
    <mergeCell ref="A271:B271"/>
    <mergeCell ref="A425:G425"/>
    <mergeCell ref="A273:B273"/>
    <mergeCell ref="A274:B274"/>
    <mergeCell ref="A281:B281"/>
    <mergeCell ref="A285:B285"/>
    <mergeCell ref="A287:B287"/>
    <mergeCell ref="A298:B298"/>
    <mergeCell ref="A282:B282"/>
    <mergeCell ref="A277:F277"/>
    <mergeCell ref="A289:B289"/>
    <mergeCell ref="A284:B284"/>
    <mergeCell ref="A288:B288"/>
    <mergeCell ref="A283:B283"/>
    <mergeCell ref="A292:B292"/>
    <mergeCell ref="A293:B293"/>
    <mergeCell ref="A291:B291"/>
    <mergeCell ref="A272:B272"/>
    <mergeCell ref="E279:E280"/>
    <mergeCell ref="F279:F280"/>
    <mergeCell ref="A302:F302"/>
    <mergeCell ref="C305:C306"/>
    <mergeCell ref="A303:G303"/>
    <mergeCell ref="F1:G1"/>
    <mergeCell ref="A445:G445"/>
    <mergeCell ref="E444:F444"/>
    <mergeCell ref="A462:G462"/>
    <mergeCell ref="A350:F350"/>
    <mergeCell ref="A354:B354"/>
    <mergeCell ref="D357:D358"/>
    <mergeCell ref="A375:C375"/>
    <mergeCell ref="A374:C374"/>
    <mergeCell ref="D348:E348"/>
    <mergeCell ref="B357:B358"/>
    <mergeCell ref="C357:C358"/>
    <mergeCell ref="A437:D437"/>
    <mergeCell ref="A386:G386"/>
    <mergeCell ref="A415:B416"/>
    <mergeCell ref="D415:D416"/>
    <mergeCell ref="E415:E416"/>
    <mergeCell ref="A397:G397"/>
    <mergeCell ref="E441:F441"/>
    <mergeCell ref="E437:F437"/>
    <mergeCell ref="A429:E429"/>
    <mergeCell ref="A259:B259"/>
    <mergeCell ref="A265:B265"/>
    <mergeCell ref="A239:G239"/>
    <mergeCell ref="B155:B156"/>
    <mergeCell ref="B165:B166"/>
    <mergeCell ref="A252:B254"/>
    <mergeCell ref="A255:B255"/>
    <mergeCell ref="A443:D443"/>
    <mergeCell ref="A457:G457"/>
    <mergeCell ref="A389:G389"/>
    <mergeCell ref="A426:D427"/>
    <mergeCell ref="A439:D439"/>
    <mergeCell ref="A441:D441"/>
    <mergeCell ref="E447:F447"/>
    <mergeCell ref="E443:F443"/>
    <mergeCell ref="A452:G452"/>
    <mergeCell ref="A453:G453"/>
    <mergeCell ref="A454:G454"/>
    <mergeCell ref="E448:F448"/>
    <mergeCell ref="A447:C447"/>
    <mergeCell ref="A446:C446"/>
    <mergeCell ref="B451:D451"/>
    <mergeCell ref="E446:F446"/>
    <mergeCell ref="E439:F439"/>
    <mergeCell ref="A420:B420"/>
    <mergeCell ref="A203:G203"/>
    <mergeCell ref="A270:B270"/>
    <mergeCell ref="A191:A192"/>
    <mergeCell ref="A269:B269"/>
    <mergeCell ref="A237:C237"/>
    <mergeCell ref="A267:B267"/>
    <mergeCell ref="A189:A190"/>
    <mergeCell ref="B189:B190"/>
    <mergeCell ref="A198:G198"/>
    <mergeCell ref="A196:C196"/>
    <mergeCell ref="A249:G249"/>
    <mergeCell ref="F252:F254"/>
    <mergeCell ref="B191:B192"/>
    <mergeCell ref="A193:A194"/>
    <mergeCell ref="B193:B194"/>
    <mergeCell ref="A200:G200"/>
    <mergeCell ref="C252:C254"/>
    <mergeCell ref="A256:B256"/>
    <mergeCell ref="A257:B257"/>
    <mergeCell ref="A205:A206"/>
    <mergeCell ref="A261:B261"/>
    <mergeCell ref="A262:B262"/>
    <mergeCell ref="A260:B260"/>
    <mergeCell ref="A263:B263"/>
    <mergeCell ref="A264:B264"/>
    <mergeCell ref="A268:B268"/>
    <mergeCell ref="A266:B266"/>
    <mergeCell ref="A187:A188"/>
    <mergeCell ref="B171:B172"/>
    <mergeCell ref="A163:A164"/>
    <mergeCell ref="A149:A150"/>
    <mergeCell ref="A184:G184"/>
    <mergeCell ref="B149:B150"/>
    <mergeCell ref="B163:B164"/>
    <mergeCell ref="A157:A158"/>
    <mergeCell ref="B176:B177"/>
    <mergeCell ref="A178:A179"/>
    <mergeCell ref="B178:B179"/>
    <mergeCell ref="A185:A186"/>
    <mergeCell ref="B185:B186"/>
    <mergeCell ref="A151:A152"/>
    <mergeCell ref="A153:A154"/>
    <mergeCell ref="B167:B168"/>
    <mergeCell ref="A155:A156"/>
    <mergeCell ref="A167:A168"/>
    <mergeCell ref="A175:G175"/>
    <mergeCell ref="A176:A177"/>
    <mergeCell ref="A159:A160"/>
    <mergeCell ref="B187:B188"/>
    <mergeCell ref="A258:B258"/>
    <mergeCell ref="A76:G76"/>
    <mergeCell ref="A77:G77"/>
    <mergeCell ref="A133:A134"/>
    <mergeCell ref="B133:B134"/>
    <mergeCell ref="B131:B132"/>
    <mergeCell ref="B135:B136"/>
    <mergeCell ref="A139:A140"/>
    <mergeCell ref="A161:A162"/>
    <mergeCell ref="B161:B162"/>
    <mergeCell ref="B120:B121"/>
    <mergeCell ref="A118:A119"/>
    <mergeCell ref="B118:B119"/>
    <mergeCell ref="A120:A121"/>
    <mergeCell ref="A143:G143"/>
    <mergeCell ref="A144:A145"/>
    <mergeCell ref="B125:B126"/>
    <mergeCell ref="A129:A130"/>
    <mergeCell ref="B157:B158"/>
    <mergeCell ref="A146:A148"/>
    <mergeCell ref="B146:B148"/>
    <mergeCell ref="A131:A132"/>
    <mergeCell ref="B151:B152"/>
    <mergeCell ref="B90:B92"/>
    <mergeCell ref="B108:B110"/>
    <mergeCell ref="B84:B86"/>
    <mergeCell ref="A93:A95"/>
    <mergeCell ref="A96:A98"/>
    <mergeCell ref="A81:A82"/>
    <mergeCell ref="A99:A100"/>
    <mergeCell ref="B159:B160"/>
    <mergeCell ref="A165:A166"/>
    <mergeCell ref="A16:G16"/>
    <mergeCell ref="A20:G20"/>
    <mergeCell ref="A34:G34"/>
    <mergeCell ref="A28:G28"/>
    <mergeCell ref="A30:G30"/>
    <mergeCell ref="A21:G21"/>
    <mergeCell ref="A33:G33"/>
    <mergeCell ref="A31:G31"/>
    <mergeCell ref="A108:A110"/>
    <mergeCell ref="B127:B128"/>
    <mergeCell ref="B101:B102"/>
    <mergeCell ref="A101:A102"/>
    <mergeCell ref="A39:G39"/>
    <mergeCell ref="A32:G32"/>
    <mergeCell ref="A43:G43"/>
    <mergeCell ref="A60:G60"/>
    <mergeCell ref="A14:G14"/>
    <mergeCell ref="A15:G15"/>
    <mergeCell ref="A17:G17"/>
    <mergeCell ref="A18:G18"/>
    <mergeCell ref="A26:G26"/>
    <mergeCell ref="A27:G27"/>
    <mergeCell ref="A24:G24"/>
    <mergeCell ref="A25:G25"/>
    <mergeCell ref="A29:G29"/>
    <mergeCell ref="A22:G22"/>
    <mergeCell ref="A3:G3"/>
    <mergeCell ref="A6:G6"/>
    <mergeCell ref="A7:G7"/>
    <mergeCell ref="A8:G8"/>
    <mergeCell ref="A9:G9"/>
    <mergeCell ref="A75:G75"/>
    <mergeCell ref="A49:G49"/>
    <mergeCell ref="A42:G42"/>
    <mergeCell ref="A52:G52"/>
    <mergeCell ref="A44:G44"/>
    <mergeCell ref="A45:G45"/>
    <mergeCell ref="A48:G48"/>
    <mergeCell ref="A54:G54"/>
    <mergeCell ref="A62:G62"/>
    <mergeCell ref="A64:G64"/>
    <mergeCell ref="A70:G70"/>
    <mergeCell ref="A71:G71"/>
    <mergeCell ref="A59:G59"/>
    <mergeCell ref="A58:G58"/>
    <mergeCell ref="A37:G37"/>
    <mergeCell ref="A56:G56"/>
    <mergeCell ref="A10:G10"/>
    <mergeCell ref="A11:G11"/>
    <mergeCell ref="A13:G13"/>
    <mergeCell ref="A66:G66"/>
    <mergeCell ref="A46:G46"/>
    <mergeCell ref="A55:G55"/>
    <mergeCell ref="A68:G68"/>
    <mergeCell ref="A38:G38"/>
    <mergeCell ref="A36:G36"/>
    <mergeCell ref="A35:G35"/>
    <mergeCell ref="A47:G47"/>
    <mergeCell ref="A57:G57"/>
    <mergeCell ref="A53:G53"/>
    <mergeCell ref="A61:G61"/>
    <mergeCell ref="A63:G63"/>
    <mergeCell ref="A51:G51"/>
    <mergeCell ref="A50:G50"/>
    <mergeCell ref="A83:G83"/>
    <mergeCell ref="A90:A92"/>
    <mergeCell ref="A84:A86"/>
    <mergeCell ref="B81:B82"/>
    <mergeCell ref="F2:G2"/>
    <mergeCell ref="A202:G202"/>
    <mergeCell ref="A294:B294"/>
    <mergeCell ref="A290:B290"/>
    <mergeCell ref="B180:B181"/>
    <mergeCell ref="A169:A170"/>
    <mergeCell ref="B169:B170"/>
    <mergeCell ref="A65:G65"/>
    <mergeCell ref="B144:B145"/>
    <mergeCell ref="A78:G78"/>
    <mergeCell ref="A80:G80"/>
    <mergeCell ref="B96:B98"/>
    <mergeCell ref="B99:B100"/>
    <mergeCell ref="B116:B117"/>
    <mergeCell ref="A127:A128"/>
    <mergeCell ref="B129:B130"/>
    <mergeCell ref="B114:B115"/>
    <mergeCell ref="A79:G79"/>
    <mergeCell ref="A87:A89"/>
    <mergeCell ref="B87:B89"/>
    <mergeCell ref="B93:B95"/>
    <mergeCell ref="A125:A126"/>
    <mergeCell ref="A105:A107"/>
    <mergeCell ref="A111:A113"/>
    <mergeCell ref="A40:G40"/>
    <mergeCell ref="F305:F306"/>
    <mergeCell ref="A297:B297"/>
    <mergeCell ref="A114:A115"/>
    <mergeCell ref="A135:A136"/>
    <mergeCell ref="B111:B113"/>
    <mergeCell ref="A116:A117"/>
    <mergeCell ref="A124:G124"/>
    <mergeCell ref="A103:A104"/>
    <mergeCell ref="G305:G306"/>
    <mergeCell ref="A296:B296"/>
    <mergeCell ref="A299:B299"/>
    <mergeCell ref="A286:B286"/>
    <mergeCell ref="A279:B280"/>
    <mergeCell ref="D279:D280"/>
    <mergeCell ref="A72:G72"/>
    <mergeCell ref="A180:A181"/>
    <mergeCell ref="A74:G74"/>
    <mergeCell ref="A69:G69"/>
    <mergeCell ref="B153:B154"/>
    <mergeCell ref="B139:B140"/>
    <mergeCell ref="A171:A172"/>
    <mergeCell ref="B105:B107"/>
    <mergeCell ref="B103:B104"/>
    <mergeCell ref="A498:G498"/>
    <mergeCell ref="A464:G464"/>
    <mergeCell ref="A466:G466"/>
    <mergeCell ref="A469:G469"/>
    <mergeCell ref="A467:G467"/>
    <mergeCell ref="A497:G497"/>
    <mergeCell ref="A496:G496"/>
    <mergeCell ref="A473:G473"/>
    <mergeCell ref="A495:G495"/>
    <mergeCell ref="A481:G481"/>
    <mergeCell ref="A470:G470"/>
    <mergeCell ref="A482:G482"/>
    <mergeCell ref="A476:G476"/>
    <mergeCell ref="A485:G485"/>
    <mergeCell ref="A484:G484"/>
    <mergeCell ref="A487:G487"/>
    <mergeCell ref="A494:G494"/>
    <mergeCell ref="A474:G474"/>
    <mergeCell ref="A478:G478"/>
    <mergeCell ref="A471:G471"/>
    <mergeCell ref="A483:G483"/>
    <mergeCell ref="A488:G488"/>
    <mergeCell ref="A489:G489"/>
    <mergeCell ref="A490:G490"/>
    <mergeCell ref="G315:G316"/>
    <mergeCell ref="A317:B317"/>
    <mergeCell ref="A318:B318"/>
    <mergeCell ref="A319:B319"/>
    <mergeCell ref="A320:B320"/>
    <mergeCell ref="A321:B321"/>
    <mergeCell ref="A322:B322"/>
    <mergeCell ref="F372:F373"/>
    <mergeCell ref="A355:G355"/>
    <mergeCell ref="A346:C346"/>
    <mergeCell ref="A323:B323"/>
    <mergeCell ref="A324:B324"/>
    <mergeCell ref="A315:B316"/>
    <mergeCell ref="A405:B405"/>
    <mergeCell ref="A406:B406"/>
    <mergeCell ref="A407:B407"/>
    <mergeCell ref="A403:B403"/>
    <mergeCell ref="A384:G384"/>
    <mergeCell ref="D370:F370"/>
    <mergeCell ref="A385:G385"/>
    <mergeCell ref="A357:A358"/>
    <mergeCell ref="A387:G387"/>
    <mergeCell ref="A388:G388"/>
    <mergeCell ref="A383:G383"/>
    <mergeCell ref="A391:G391"/>
    <mergeCell ref="C315:C316"/>
    <mergeCell ref="A295:B295"/>
    <mergeCell ref="B342:C342"/>
    <mergeCell ref="F357:F358"/>
    <mergeCell ref="E357:E358"/>
    <mergeCell ref="A326:G326"/>
    <mergeCell ref="D305:D306"/>
    <mergeCell ref="E305:E306"/>
    <mergeCell ref="D315:D316"/>
    <mergeCell ref="E315:E316"/>
    <mergeCell ref="F315:F316"/>
    <mergeCell ref="A313:F313"/>
    <mergeCell ref="A312:B312"/>
    <mergeCell ref="A305:B306"/>
    <mergeCell ref="A307:B307"/>
    <mergeCell ref="A308:B308"/>
    <mergeCell ref="A309:B309"/>
    <mergeCell ref="A311:B311"/>
    <mergeCell ref="A310:B310"/>
    <mergeCell ref="A491:G491"/>
    <mergeCell ref="A492:G492"/>
    <mergeCell ref="A344:C344"/>
    <mergeCell ref="A345:C345"/>
    <mergeCell ref="A331:G331"/>
    <mergeCell ref="A332:E332"/>
    <mergeCell ref="F332:G332"/>
    <mergeCell ref="A334:G334"/>
    <mergeCell ref="A336:G336"/>
    <mergeCell ref="A338:A339"/>
    <mergeCell ref="B338:C339"/>
    <mergeCell ref="D338:D339"/>
    <mergeCell ref="E338:E339"/>
    <mergeCell ref="F338:F339"/>
    <mergeCell ref="G338:G339"/>
    <mergeCell ref="B343:C343"/>
    <mergeCell ref="A417:B417"/>
    <mergeCell ref="A395:G395"/>
    <mergeCell ref="G357:G358"/>
    <mergeCell ref="A370:B370"/>
    <mergeCell ref="A372:C373"/>
    <mergeCell ref="A458:G458"/>
    <mergeCell ref="A459:G459"/>
    <mergeCell ref="A460:G460"/>
    <mergeCell ref="A376:C376"/>
    <mergeCell ref="E372:E373"/>
    <mergeCell ref="E435:F435"/>
    <mergeCell ref="D428:F428"/>
    <mergeCell ref="A435:D435"/>
    <mergeCell ref="A401:B402"/>
    <mergeCell ref="A421:B421"/>
    <mergeCell ref="A404:B404"/>
    <mergeCell ref="A418:B418"/>
    <mergeCell ref="A419:B419"/>
    <mergeCell ref="A392:G392"/>
    <mergeCell ref="A413:C413"/>
    <mergeCell ref="A408:B408"/>
    <mergeCell ref="A409:B409"/>
    <mergeCell ref="A396:G396"/>
    <mergeCell ref="A381:C381"/>
    <mergeCell ref="D372:D373"/>
    <mergeCell ref="E401:E402"/>
    <mergeCell ref="D401:D402"/>
    <mergeCell ref="A378:G378"/>
    <mergeCell ref="A411:B411"/>
    <mergeCell ref="A444:D444"/>
    <mergeCell ref="A479:G479"/>
    <mergeCell ref="A241:G241"/>
    <mergeCell ref="A242:G242"/>
    <mergeCell ref="A243:G243"/>
    <mergeCell ref="A244:G244"/>
    <mergeCell ref="A245:G245"/>
    <mergeCell ref="A246:F246"/>
    <mergeCell ref="A247:G247"/>
    <mergeCell ref="A250:G250"/>
    <mergeCell ref="A276:F276"/>
    <mergeCell ref="G252:G254"/>
    <mergeCell ref="A461:G461"/>
    <mergeCell ref="A432:G432"/>
    <mergeCell ref="A456:G456"/>
    <mergeCell ref="A347:C347"/>
    <mergeCell ref="A393:G393"/>
    <mergeCell ref="A328:G328"/>
    <mergeCell ref="A329:G329"/>
    <mergeCell ref="A330:G330"/>
    <mergeCell ref="A340:A341"/>
    <mergeCell ref="B340:C340"/>
    <mergeCell ref="B341:C341"/>
    <mergeCell ref="A410:B410"/>
  </mergeCells>
  <phoneticPr fontId="21" type="noConversion"/>
  <pageMargins left="0.64941176470588236" right="0.36425000000000002" top="0.33683333333333332" bottom="0.376" header="0.27559055118110237" footer="0.15748031496062992"/>
  <pageSetup paperSize="9" scale="95" fitToHeight="12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zoomScaleNormal="100" workbookViewId="0">
      <selection activeCell="F1" sqref="A1:G97"/>
    </sheetView>
  </sheetViews>
  <sheetFormatPr defaultColWidth="8.88671875" defaultRowHeight="14.25" x14ac:dyDescent="0.2"/>
  <cols>
    <col min="1" max="1" width="29.109375" style="22" customWidth="1"/>
    <col min="2" max="2" width="9" style="22" customWidth="1"/>
    <col min="3" max="3" width="7.5546875" style="22" customWidth="1"/>
    <col min="4" max="4" width="9.44140625" style="22" customWidth="1"/>
    <col min="5" max="5" width="9.5546875" style="22" customWidth="1"/>
    <col min="6" max="6" width="9.88671875" style="22" customWidth="1"/>
    <col min="7" max="16384" width="8.88671875" style="22"/>
  </cols>
  <sheetData>
    <row r="1" spans="1:6" ht="18" customHeight="1" x14ac:dyDescent="0.2">
      <c r="A1" s="59"/>
      <c r="B1" s="59"/>
      <c r="C1" s="59"/>
      <c r="D1" s="59"/>
      <c r="E1" s="59"/>
      <c r="F1" s="59"/>
    </row>
  </sheetData>
  <pageMargins left="0.70866141732283472" right="0.51181102362204722" top="0.43307086614173229" bottom="0.43307086614173229" header="0.27559055118110237" footer="0.31496062992125984"/>
  <pageSetup paperSize="9" orientation="portrait" r:id="rId1"/>
  <headerFooter>
    <oddFooter xml:space="preserve">&amp;C&amp;9Adresa: Bogumilska br.1 tel:032/783310 centrala, 032/786020 centrala, fax:032/783314, 032786041
e-mail:opcinabr@bih.net.ba, www.breza.com, www.serda.ba&amp;12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1:H62"/>
  <sheetViews>
    <sheetView topLeftCell="A4" workbookViewId="0">
      <selection activeCell="B30" sqref="B30"/>
    </sheetView>
  </sheetViews>
  <sheetFormatPr defaultRowHeight="15" x14ac:dyDescent="0.2"/>
  <cols>
    <col min="1" max="1" width="11.6640625" customWidth="1"/>
    <col min="2" max="2" width="22.77734375" customWidth="1"/>
    <col min="7" max="7" width="8.88671875" customWidth="1"/>
  </cols>
  <sheetData>
    <row r="1" spans="8:8" s="22" customFormat="1" ht="14.25" x14ac:dyDescent="0.2"/>
    <row r="2" spans="8:8" s="22" customFormat="1" ht="14.25" x14ac:dyDescent="0.2"/>
    <row r="3" spans="8:8" s="22" customFormat="1" ht="14.25" x14ac:dyDescent="0.2"/>
    <row r="4" spans="8:8" s="22" customFormat="1" ht="14.25" x14ac:dyDescent="0.2"/>
    <row r="5" spans="8:8" s="22" customFormat="1" ht="14.25" x14ac:dyDescent="0.2"/>
    <row r="6" spans="8:8" s="22" customFormat="1" ht="14.25" x14ac:dyDescent="0.2"/>
    <row r="7" spans="8:8" s="22" customFormat="1" ht="14.25" x14ac:dyDescent="0.2">
      <c r="H7" s="23"/>
    </row>
    <row r="8" spans="8:8" s="22" customFormat="1" ht="14.25" x14ac:dyDescent="0.2">
      <c r="H8" s="23"/>
    </row>
    <row r="9" spans="8:8" s="22" customFormat="1" ht="14.25" x14ac:dyDescent="0.2">
      <c r="H9" s="23"/>
    </row>
    <row r="10" spans="8:8" s="22" customFormat="1" ht="14.25" x14ac:dyDescent="0.2">
      <c r="H10" s="23"/>
    </row>
    <row r="11" spans="8:8" s="22" customFormat="1" ht="14.25" x14ac:dyDescent="0.2"/>
    <row r="12" spans="8:8" s="22" customFormat="1" ht="14.25" x14ac:dyDescent="0.2"/>
    <row r="13" spans="8:8" s="22" customFormat="1" ht="14.25" x14ac:dyDescent="0.2"/>
    <row r="14" spans="8:8" s="22" customFormat="1" ht="14.25" x14ac:dyDescent="0.2"/>
    <row r="15" spans="8:8" s="22" customFormat="1" ht="14.25" x14ac:dyDescent="0.2"/>
    <row r="16" spans="8:8" s="22" customFormat="1" ht="14.25" x14ac:dyDescent="0.2"/>
    <row r="17" s="22" customFormat="1" ht="14.25" x14ac:dyDescent="0.2"/>
    <row r="18" s="22" customFormat="1" ht="14.25" x14ac:dyDescent="0.2"/>
    <row r="19" s="22" customFormat="1" ht="14.25" x14ac:dyDescent="0.2"/>
    <row r="20" s="22" customFormat="1" ht="14.25" x14ac:dyDescent="0.2"/>
    <row r="21" s="22" customFormat="1" ht="14.25" x14ac:dyDescent="0.2"/>
    <row r="22" s="22" customFormat="1" ht="14.25" x14ac:dyDescent="0.2"/>
    <row r="23" s="22" customFormat="1" ht="14.25" x14ac:dyDescent="0.2"/>
    <row r="24" s="22" customFormat="1" ht="14.25" x14ac:dyDescent="0.2"/>
    <row r="25" s="22" customFormat="1" ht="14.25" x14ac:dyDescent="0.2"/>
    <row r="26" s="22" customFormat="1" ht="14.25" x14ac:dyDescent="0.2"/>
    <row r="27" s="22" customFormat="1" ht="14.25" x14ac:dyDescent="0.2"/>
    <row r="28" s="22" customFormat="1" ht="14.25" x14ac:dyDescent="0.2"/>
    <row r="29" s="22" customFormat="1" ht="14.25" x14ac:dyDescent="0.2"/>
    <row r="30" s="22" customFormat="1" ht="14.25" x14ac:dyDescent="0.2"/>
    <row r="31" s="22" customFormat="1" ht="14.25" x14ac:dyDescent="0.2"/>
    <row r="32" s="22" customFormat="1" ht="14.25" x14ac:dyDescent="0.2"/>
    <row r="33" s="22" customFormat="1" ht="14.25" x14ac:dyDescent="0.2"/>
    <row r="34" s="22" customFormat="1" ht="14.25" x14ac:dyDescent="0.2"/>
    <row r="35" s="22" customFormat="1" ht="14.25" x14ac:dyDescent="0.2"/>
    <row r="36" s="22" customFormat="1" ht="14.25" x14ac:dyDescent="0.2"/>
    <row r="37" s="22" customFormat="1" ht="14.25" x14ac:dyDescent="0.2"/>
    <row r="38" s="22" customFormat="1" ht="14.25" x14ac:dyDescent="0.2"/>
    <row r="39" s="22" customFormat="1" ht="14.25" x14ac:dyDescent="0.2"/>
    <row r="40" s="22" customFormat="1" ht="14.25" x14ac:dyDescent="0.2"/>
    <row r="41" s="22" customFormat="1" ht="14.25" x14ac:dyDescent="0.2"/>
    <row r="42" s="22" customFormat="1" ht="14.25" x14ac:dyDescent="0.2"/>
    <row r="43" s="22" customFormat="1" ht="14.25" x14ac:dyDescent="0.2"/>
    <row r="44" s="22" customFormat="1" ht="14.25" x14ac:dyDescent="0.2"/>
    <row r="45" s="22" customFormat="1" ht="14.25" x14ac:dyDescent="0.2"/>
    <row r="46" s="22" customFormat="1" ht="14.25" x14ac:dyDescent="0.2"/>
    <row r="47" s="22" customFormat="1" ht="14.25" x14ac:dyDescent="0.2"/>
    <row r="48" s="22" customFormat="1" ht="14.25" x14ac:dyDescent="0.2"/>
    <row r="49" s="22" customFormat="1" ht="14.25" x14ac:dyDescent="0.2"/>
    <row r="50" s="22" customFormat="1" ht="14.25" x14ac:dyDescent="0.2"/>
    <row r="51" s="22" customFormat="1" ht="14.25" x14ac:dyDescent="0.2"/>
    <row r="52" s="22" customFormat="1" ht="14.25" x14ac:dyDescent="0.2"/>
    <row r="53" s="22" customFormat="1" ht="14.25" x14ac:dyDescent="0.2"/>
    <row r="54" s="22" customFormat="1" ht="14.25" x14ac:dyDescent="0.2"/>
    <row r="55" s="22" customFormat="1" ht="14.25" x14ac:dyDescent="0.2"/>
    <row r="56" s="22" customFormat="1" ht="14.25" x14ac:dyDescent="0.2"/>
    <row r="57" s="22" customFormat="1" ht="14.25" x14ac:dyDescent="0.2"/>
    <row r="58" s="22" customFormat="1" ht="14.25" x14ac:dyDescent="0.2"/>
    <row r="59" s="22" customFormat="1" ht="14.25" x14ac:dyDescent="0.2"/>
    <row r="60" s="22" customFormat="1" ht="14.25" x14ac:dyDescent="0.2"/>
    <row r="61" s="22" customFormat="1" ht="14.25" x14ac:dyDescent="0.2"/>
    <row r="62" s="22" customFormat="1" ht="14.25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"/>
  <sheetViews>
    <sheetView workbookViewId="0">
      <selection activeCell="D15" sqref="D15"/>
    </sheetView>
  </sheetViews>
  <sheetFormatPr defaultRowHeight="15" x14ac:dyDescent="0.2"/>
  <cols>
    <col min="1" max="1" width="23.109375" customWidth="1"/>
    <col min="2" max="2" width="7.33203125" customWidth="1"/>
    <col min="3" max="3" width="6.5546875" customWidth="1"/>
    <col min="4" max="4" width="6.44140625" customWidth="1"/>
    <col min="5" max="5" width="7.5546875" customWidth="1"/>
  </cols>
  <sheetData>
    <row r="1" spans="1:7" x14ac:dyDescent="0.2">
      <c r="A1" s="22"/>
      <c r="B1" s="22"/>
      <c r="C1" s="22"/>
      <c r="D1" s="22"/>
      <c r="E1" s="22"/>
      <c r="F1" s="22"/>
      <c r="G1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aidam</dc:creator>
  <cp:lastModifiedBy>Aida Mujanović</cp:lastModifiedBy>
  <cp:lastPrinted>2021-01-18T08:14:36Z</cp:lastPrinted>
  <dcterms:created xsi:type="dcterms:W3CDTF">2012-02-15T12:44:05Z</dcterms:created>
  <dcterms:modified xsi:type="dcterms:W3CDTF">2021-01-18T08:45:26Z</dcterms:modified>
</cp:coreProperties>
</file>